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sufp\Desktop\DCA17FM006_beringmarine\attachments\"/>
    </mc:Choice>
  </mc:AlternateContent>
  <bookViews>
    <workbookView xWindow="0" yWindow="0" windowWidth="16275" windowHeight="11700" xr2:uid="{00000000-000D-0000-FFFF-FFFF00000000}"/>
  </bookViews>
  <sheets>
    <sheet name="Data + Results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6" i="2" l="1"/>
  <c r="I125" i="2"/>
  <c r="I124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06" i="2"/>
  <c r="A102" i="2"/>
  <c r="A99" i="2"/>
  <c r="A92" i="2"/>
  <c r="A93" i="2" s="1"/>
  <c r="A95" i="2" s="1"/>
  <c r="A87" i="2"/>
  <c r="A81" i="2"/>
  <c r="A73" i="2"/>
  <c r="A74" i="2" s="1"/>
  <c r="A66" i="2"/>
  <c r="A67" i="2" s="1"/>
  <c r="A68" i="2" s="1"/>
  <c r="A60" i="2"/>
  <c r="A61" i="2" s="1"/>
  <c r="A62" i="2" s="1"/>
  <c r="A54" i="2"/>
  <c r="A55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12" i="2"/>
  <c r="I5" i="2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4" i="2" s="1"/>
  <c r="I55" i="2" s="1"/>
  <c r="I59" i="2" s="1"/>
  <c r="I60" i="2" s="1"/>
  <c r="I61" i="2" s="1"/>
  <c r="I62" i="2" s="1"/>
  <c r="I65" i="2" s="1"/>
  <c r="I66" i="2" s="1"/>
  <c r="I67" i="2" s="1"/>
  <c r="I68" i="2" s="1"/>
  <c r="I72" i="2" s="1"/>
  <c r="I73" i="2" s="1"/>
  <c r="I74" i="2" s="1"/>
  <c r="I80" i="2" s="1"/>
  <c r="I81" i="2" s="1"/>
  <c r="I86" i="2" s="1"/>
  <c r="I87" i="2" s="1"/>
  <c r="I91" i="2" s="1"/>
  <c r="I92" i="2" s="1"/>
  <c r="I93" i="2" s="1"/>
  <c r="I95" i="2" s="1"/>
  <c r="I98" i="2" s="1"/>
  <c r="I99" i="2" s="1"/>
  <c r="I101" i="2" s="1"/>
  <c r="I102" i="2" s="1"/>
  <c r="I105" i="2" s="1"/>
  <c r="I106" i="2" s="1"/>
  <c r="I108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</calcChain>
</file>

<file path=xl/sharedStrings.xml><?xml version="1.0" encoding="utf-8"?>
<sst xmlns="http://schemas.openxmlformats.org/spreadsheetml/2006/main" count="795" uniqueCount="348">
  <si>
    <t>Time</t>
  </si>
  <si>
    <t>Vessel Speed</t>
  </si>
  <si>
    <t>Vessel Position</t>
  </si>
  <si>
    <t>1- Sea State Information</t>
  </si>
  <si>
    <t>2- Weather Information</t>
  </si>
  <si>
    <t>3- Vessel Information</t>
  </si>
  <si>
    <t>Snow</t>
  </si>
  <si>
    <t>Rain</t>
  </si>
  <si>
    <t>Other Precipitation</t>
  </si>
  <si>
    <t>Data Points</t>
  </si>
  <si>
    <t>Date</t>
  </si>
  <si>
    <t>1.4 knots</t>
  </si>
  <si>
    <t>211.5 degrees</t>
  </si>
  <si>
    <t>53.89787 N, 166.50694 W</t>
  </si>
  <si>
    <t>8.4 knots</t>
  </si>
  <si>
    <t>53.92684 N, 166.48991 W</t>
  </si>
  <si>
    <t>7.6 knots</t>
  </si>
  <si>
    <t>358.8 degrees</t>
  </si>
  <si>
    <t>324.5 degrees</t>
  </si>
  <si>
    <t>7.4 knots</t>
  </si>
  <si>
    <t>7.7 knots</t>
  </si>
  <si>
    <t>7.8 knots</t>
  </si>
  <si>
    <t>7.9 knots</t>
  </si>
  <si>
    <t>53.95616 N, 166.49972 W</t>
  </si>
  <si>
    <t>53.91178 N, 166.50960 W</t>
  </si>
  <si>
    <t>53.98148 N, 166.53045 W</t>
  </si>
  <si>
    <t>54.00737 N, 166.56101 W</t>
  </si>
  <si>
    <t>321.3 degrees</t>
  </si>
  <si>
    <t>54.03322 N, 166.59155 W</t>
  </si>
  <si>
    <t>328.6 degrees</t>
  </si>
  <si>
    <t>54.05851 N, 166.62020 W</t>
  </si>
  <si>
    <t>6.8 knots</t>
  </si>
  <si>
    <t>326.1 degrees</t>
  </si>
  <si>
    <t>54.08424 N, 166.65087 W</t>
  </si>
  <si>
    <t>320.2 degrees</t>
  </si>
  <si>
    <t>54.11016 N, 166.68303 W</t>
  </si>
  <si>
    <t>321.7 degrees</t>
  </si>
  <si>
    <t>54.13675 N, 166.71330 W</t>
  </si>
  <si>
    <t>328.3 degrees</t>
  </si>
  <si>
    <t>54.16286 N, 166.74133 W</t>
  </si>
  <si>
    <t>325.9 degrees</t>
  </si>
  <si>
    <t>54.18924 N, 166.77125 W</t>
  </si>
  <si>
    <t>323.6 degrees</t>
  </si>
  <si>
    <t>54.21604 N, 166.80173 W</t>
  </si>
  <si>
    <t>327.1 degrees</t>
  </si>
  <si>
    <t>54.24200 N, 166.83299 W</t>
  </si>
  <si>
    <t>54.26776 N, 166.86423 W</t>
  </si>
  <si>
    <t>319.6 degrees</t>
  </si>
  <si>
    <t>54.29396 N, 166.89655 W</t>
  </si>
  <si>
    <t>54.32033 N, 166.92966 W</t>
  </si>
  <si>
    <t>325.5 degrees</t>
  </si>
  <si>
    <t>54.34698 N, 166.96196 W</t>
  </si>
  <si>
    <t>8.1 knots</t>
  </si>
  <si>
    <t>8.3 knots</t>
  </si>
  <si>
    <t>323.8 degrees</t>
  </si>
  <si>
    <t>325.4 degrees</t>
  </si>
  <si>
    <t>54.37342 N, 166.99309 W</t>
  </si>
  <si>
    <t>54.39804 N, 167.02404 W</t>
  </si>
  <si>
    <t>6.9 knots</t>
  </si>
  <si>
    <t>322.6 degrees</t>
  </si>
  <si>
    <t>54.42327 N, 167.05318 W</t>
  </si>
  <si>
    <t>326.4 degrees</t>
  </si>
  <si>
    <t>54.44809 N, 167.07934 W</t>
  </si>
  <si>
    <t>6.7 knots</t>
  </si>
  <si>
    <t>329.8 degrees</t>
  </si>
  <si>
    <t>54.47109 N, 167.11028 W</t>
  </si>
  <si>
    <t>7.1 knots</t>
  </si>
  <si>
    <t>320.8 degrees</t>
  </si>
  <si>
    <t>54.49359 N, 167.13852 W</t>
  </si>
  <si>
    <t>54.51614 N, 167.16469 W</t>
  </si>
  <si>
    <t>326.3 degrees</t>
  </si>
  <si>
    <t>54.53904 N, 167.19062 W</t>
  </si>
  <si>
    <t>6.0 knots</t>
  </si>
  <si>
    <t>326.7 degrees</t>
  </si>
  <si>
    <t>54.56215 N, 167.21781 W</t>
  </si>
  <si>
    <t>6.3 knots</t>
  </si>
  <si>
    <t>360.0 degrees</t>
  </si>
  <si>
    <t>329.0 degrees</t>
  </si>
  <si>
    <t>326.6 degrees</t>
  </si>
  <si>
    <t>325.0 degrees</t>
  </si>
  <si>
    <t>327.0 degrees</t>
  </si>
  <si>
    <t>328.0 degrees</t>
  </si>
  <si>
    <t>331.0 degrees</t>
  </si>
  <si>
    <t>324.0 degrees</t>
  </si>
  <si>
    <t>318.0 degrees</t>
  </si>
  <si>
    <t>316.0 degrees</t>
  </si>
  <si>
    <t>315.0 degrees</t>
  </si>
  <si>
    <t>314.0 degrees</t>
  </si>
  <si>
    <t>323.0 degrees</t>
  </si>
  <si>
    <t>330.0 degrees</t>
  </si>
  <si>
    <t>333.0 degrees</t>
  </si>
  <si>
    <t>334.0 degrees</t>
  </si>
  <si>
    <t>54.58441 N, 167.24482 W</t>
  </si>
  <si>
    <t>319.9 degrees</t>
  </si>
  <si>
    <t>6.6 knots</t>
  </si>
  <si>
    <t>54.60604 N, 167.27175 W</t>
  </si>
  <si>
    <t>54.62790 N, 167.29676 W</t>
  </si>
  <si>
    <t>321.5 degrees</t>
  </si>
  <si>
    <t>6.2 knots</t>
  </si>
  <si>
    <t>54.64928 N, 167.32388 W</t>
  </si>
  <si>
    <t>319.8 degrees</t>
  </si>
  <si>
    <t>Vessel Direction (heading)</t>
  </si>
  <si>
    <t>54.67116 N, 167.35145 W</t>
  </si>
  <si>
    <t>330.7 degrees</t>
  </si>
  <si>
    <t>54.69452 N, 167.38009 W</t>
  </si>
  <si>
    <t>324.9 degrees</t>
  </si>
  <si>
    <t>6.4 knots</t>
  </si>
  <si>
    <t>335.0 degrees</t>
  </si>
  <si>
    <t>54.71759 N, 167.40769 W</t>
  </si>
  <si>
    <t>329.1 degrees</t>
  </si>
  <si>
    <t>54.74079 N, 167.43461 W</t>
  </si>
  <si>
    <t>327.4 degrees</t>
  </si>
  <si>
    <t>7.2 knots</t>
  </si>
  <si>
    <t>332.0 degrees</t>
  </si>
  <si>
    <t>54.76326 N, 167.46210 W</t>
  </si>
  <si>
    <t>328.9 degrees</t>
  </si>
  <si>
    <t>54.78566 N, 167.48928 W</t>
  </si>
  <si>
    <t>47.50 degrees</t>
  </si>
  <si>
    <t>29.00 degrees</t>
  </si>
  <si>
    <t>47.00 degrees</t>
  </si>
  <si>
    <t>54.80856 N, 167.51762 W</t>
  </si>
  <si>
    <t>54.83154 N, 167.54584 W</t>
  </si>
  <si>
    <t>5.9 knots</t>
  </si>
  <si>
    <t>54.85371 N, 167.57227 W</t>
  </si>
  <si>
    <t>323.2 degrees</t>
  </si>
  <si>
    <t>7.3 knots</t>
  </si>
  <si>
    <t>54.87347 N, 167.59739 W</t>
  </si>
  <si>
    <t>321.4 degrees</t>
  </si>
  <si>
    <t>7.0 knots</t>
  </si>
  <si>
    <t>54.89832 N, 167.62688 W</t>
  </si>
  <si>
    <t>330.6 degrees</t>
  </si>
  <si>
    <t>54.92584 N, 167.66101 W</t>
  </si>
  <si>
    <t>54.94907 N, 167.68993 W</t>
  </si>
  <si>
    <t>54.96772 N, 167.71233 W</t>
  </si>
  <si>
    <t>54.98214 N, 167.73032 W</t>
  </si>
  <si>
    <t>326.8 degrees</t>
  </si>
  <si>
    <t>320.0 degrees</t>
  </si>
  <si>
    <t>55.10293 N, 167.88026 W</t>
  </si>
  <si>
    <t>324.7 degrees</t>
  </si>
  <si>
    <t>6.5 knots</t>
  </si>
  <si>
    <t>55.12691 N, 167.90959 W</t>
  </si>
  <si>
    <t>55.20735 N, 168.01069 W</t>
  </si>
  <si>
    <t>337.0 degrees</t>
  </si>
  <si>
    <t>55.22415 N, 168.02540 W</t>
  </si>
  <si>
    <t>1.9 knots</t>
  </si>
  <si>
    <t>37.00 degrees</t>
  </si>
  <si>
    <t>55.22998 N, 168.02153 W</t>
  </si>
  <si>
    <t>27.60 degrees</t>
  </si>
  <si>
    <t>36.00 degrees</t>
  </si>
  <si>
    <t>2.7 knots</t>
  </si>
  <si>
    <t>43.00 degrees</t>
  </si>
  <si>
    <t>55.23965 N, 168.02412 W</t>
  </si>
  <si>
    <t>5.7 knots</t>
  </si>
  <si>
    <t>55.31307 N, 168.12355 W</t>
  </si>
  <si>
    <t>55.32480 N, 168.13949 W</t>
  </si>
  <si>
    <t>339.0 degrees</t>
  </si>
  <si>
    <t>55.35937 N, 168.17953 W</t>
  </si>
  <si>
    <t>317.3 degrees</t>
  </si>
  <si>
    <t>338.0 degrees</t>
  </si>
  <si>
    <t>55.37312 N, 168.19610 W</t>
  </si>
  <si>
    <t>55.47058 N, 168.31990 W</t>
  </si>
  <si>
    <t>55.49909 N, 168.35646 W</t>
  </si>
  <si>
    <t>321.2 degrees</t>
  </si>
  <si>
    <t>55.51603 N, 168.37849 W</t>
  </si>
  <si>
    <t>326.2 degrees</t>
  </si>
  <si>
    <t>55.64887 N, 168.54832 W</t>
  </si>
  <si>
    <t>55.66303 N, 168.56608 W</t>
  </si>
  <si>
    <t>316.7 degrees</t>
  </si>
  <si>
    <t>55.78420 N, 168.72276 W</t>
  </si>
  <si>
    <t>327.2 degrees</t>
  </si>
  <si>
    <t>55.80012 N, 168.74295 W</t>
  </si>
  <si>
    <t>322.7 degrees</t>
  </si>
  <si>
    <t>5.8 knots</t>
  </si>
  <si>
    <t>55.88767 N, 168.85653 W</t>
  </si>
  <si>
    <t>325.3 degrees</t>
  </si>
  <si>
    <t>55.89304 N, 168.86361 W</t>
  </si>
  <si>
    <t>5.5 knots</t>
  </si>
  <si>
    <t>55.92426 N, 168.90590 W</t>
  </si>
  <si>
    <t>322.2 degrees</t>
  </si>
  <si>
    <t>55.95996 N, 168.93978 W</t>
  </si>
  <si>
    <t>27.00 degrees</t>
  </si>
  <si>
    <t>1.5 knots</t>
  </si>
  <si>
    <t>41.00 degrees</t>
  </si>
  <si>
    <t>55.97571 N, 168.95106 W</t>
  </si>
  <si>
    <t>323.9 degrees</t>
  </si>
  <si>
    <t>55.99535 N, 168.97687 W</t>
  </si>
  <si>
    <t>329.4 degrees</t>
  </si>
  <si>
    <t>56.03686 N, 169.03242 W</t>
  </si>
  <si>
    <t>320.3 degrees</t>
  </si>
  <si>
    <t>56.05425 N, 169.05420 W</t>
  </si>
  <si>
    <t>326.0 degrees</t>
  </si>
  <si>
    <t>56.11092 N, 169.13092 W</t>
  </si>
  <si>
    <t>56.12904 N, 169.15559 W</t>
  </si>
  <si>
    <t>56.17695 N, 169.21509 W</t>
  </si>
  <si>
    <t>327.9 degrees</t>
  </si>
  <si>
    <t>56.26251 N, 169.33221 W</t>
  </si>
  <si>
    <t>56.28506 N, 169.36386 W</t>
  </si>
  <si>
    <t>329.3 degrees</t>
  </si>
  <si>
    <t>56.30736 N, 169.39300 W</t>
  </si>
  <si>
    <t>56.33023 N, 169.42384 W</t>
  </si>
  <si>
    <t>56.35205 N, 169.45305 W</t>
  </si>
  <si>
    <t>321.0 degrees</t>
  </si>
  <si>
    <t>56.37538 N, 169.48603 W</t>
  </si>
  <si>
    <t>324.3 degrees</t>
  </si>
  <si>
    <t>336.0 degrees</t>
  </si>
  <si>
    <t>56.40049 N, 169.51916 W</t>
  </si>
  <si>
    <t>56.42646 N, 169.55375 W</t>
  </si>
  <si>
    <t>317.8 degrees</t>
  </si>
  <si>
    <t>56.45192 N, 169.58888 W</t>
  </si>
  <si>
    <t>324.2 degrees</t>
  </si>
  <si>
    <t>7.5 knots</t>
  </si>
  <si>
    <t>56.47774 N, 169.62377 W</t>
  </si>
  <si>
    <t>318.6 degrees</t>
  </si>
  <si>
    <t>56.50535 N, 169.66207 W</t>
  </si>
  <si>
    <t>8.8 knots</t>
  </si>
  <si>
    <t>56.53622 N, 169.70291 W</t>
  </si>
  <si>
    <t>9.6 knots</t>
  </si>
  <si>
    <t>322.0 degrees</t>
  </si>
  <si>
    <t>56.56629 N, 169.74759 W</t>
  </si>
  <si>
    <t>316.9 degrees</t>
  </si>
  <si>
    <t>9.4 knots</t>
  </si>
  <si>
    <t>317.0 degrees</t>
  </si>
  <si>
    <t>56.59544 N, 169.79292 W</t>
  </si>
  <si>
    <t>9.1 knots</t>
  </si>
  <si>
    <t>56.62751 N, 169.82148 W</t>
  </si>
  <si>
    <t>341.5 degrees</t>
  </si>
  <si>
    <t>341.0 degrees</t>
  </si>
  <si>
    <t>56.65026 N, 169.83170 W</t>
  </si>
  <si>
    <t>4.200 degrees</t>
  </si>
  <si>
    <t>270.0 degrees</t>
  </si>
  <si>
    <t>Wind Speed (knots)</t>
  </si>
  <si>
    <t>Air Temperature (Celsius)</t>
  </si>
  <si>
    <t>Relative humidity (%)</t>
  </si>
  <si>
    <t>2315 AKST</t>
  </si>
  <si>
    <t>2330 AKST</t>
  </si>
  <si>
    <t>2345 AKST</t>
  </si>
  <si>
    <t>0000 AKST</t>
  </si>
  <si>
    <t>0015 AKST</t>
  </si>
  <si>
    <t>0030 AKST</t>
  </si>
  <si>
    <t>0045 AKST</t>
  </si>
  <si>
    <t>0100 AKST</t>
  </si>
  <si>
    <t>0115 AKST</t>
  </si>
  <si>
    <t>0130 AKST</t>
  </si>
  <si>
    <t>0145 AKST</t>
  </si>
  <si>
    <t>0200 AKST</t>
  </si>
  <si>
    <t>0215 AKST</t>
  </si>
  <si>
    <t>0230 AKST</t>
  </si>
  <si>
    <t>0245 AKST</t>
  </si>
  <si>
    <t>0300 AKST</t>
  </si>
  <si>
    <t>0315 AKST</t>
  </si>
  <si>
    <t>0330 AKST</t>
  </si>
  <si>
    <t>0345 AKST</t>
  </si>
  <si>
    <t>0400 AKST</t>
  </si>
  <si>
    <t>0415 AKST</t>
  </si>
  <si>
    <t>0430 AKST</t>
  </si>
  <si>
    <t>0445 AKST</t>
  </si>
  <si>
    <t>0500 AKST</t>
  </si>
  <si>
    <t>0515 AKST</t>
  </si>
  <si>
    <t>0530 AKST</t>
  </si>
  <si>
    <t>0545 AKST</t>
  </si>
  <si>
    <t>0600 AKST</t>
  </si>
  <si>
    <t>0615 AKST</t>
  </si>
  <si>
    <t>0630 AKST</t>
  </si>
  <si>
    <t>0645 AKST</t>
  </si>
  <si>
    <t>0700 AKST</t>
  </si>
  <si>
    <t>0715 AKST</t>
  </si>
  <si>
    <t>0730 AKST</t>
  </si>
  <si>
    <t>0745 AKST</t>
  </si>
  <si>
    <t>0800 AKST</t>
  </si>
  <si>
    <t>0815 AKST</t>
  </si>
  <si>
    <t>0830 AKST</t>
  </si>
  <si>
    <t>0845 AKST</t>
  </si>
  <si>
    <t>0900 AKST</t>
  </si>
  <si>
    <t>0915 AKST</t>
  </si>
  <si>
    <t>0930 AKST</t>
  </si>
  <si>
    <t>0945 AKST</t>
  </si>
  <si>
    <t>1000 AKST</t>
  </si>
  <si>
    <t>1015 AKST</t>
  </si>
  <si>
    <t>1030 AKST</t>
  </si>
  <si>
    <t>1045 AKST</t>
  </si>
  <si>
    <t>1200 AKST</t>
  </si>
  <si>
    <t>1215 AKST</t>
  </si>
  <si>
    <t>1315 AKST</t>
  </si>
  <si>
    <t>1330 AKST</t>
  </si>
  <si>
    <t>1345 AKST</t>
  </si>
  <si>
    <t>1400 AKST</t>
  </si>
  <si>
    <t>1445 AKST</t>
  </si>
  <si>
    <t>1500 AKST</t>
  </si>
  <si>
    <t>1515 AKST</t>
  </si>
  <si>
    <t>1530 AKST</t>
  </si>
  <si>
    <t>1630 AKST</t>
  </si>
  <si>
    <t>1645 AKST</t>
  </si>
  <si>
    <t>1700 AKST</t>
  </si>
  <si>
    <t>1830 AKST</t>
  </si>
  <si>
    <t>1845 AKST</t>
  </si>
  <si>
    <t>2000 AKST</t>
  </si>
  <si>
    <t>2015 AKST</t>
  </si>
  <si>
    <t>2115 AKST</t>
  </si>
  <si>
    <t>2130 AKST</t>
  </si>
  <si>
    <t>2145 AKST</t>
  </si>
  <si>
    <t>2215 AKST</t>
  </si>
  <si>
    <t>2300 AKST</t>
  </si>
  <si>
    <t>N</t>
  </si>
  <si>
    <t>Wind Direction (from)</t>
  </si>
  <si>
    <t>Movement (displacement, meters)</t>
  </si>
  <si>
    <t>Vessel Direction Pointed (front of the vessel pointed this direction by captain)</t>
  </si>
  <si>
    <t>Significant Wave Height (meters)</t>
  </si>
  <si>
    <t>Sea current Speed (knots)</t>
  </si>
  <si>
    <t>Sea Water Temp. (Celsius)</t>
  </si>
  <si>
    <t>Period of Waves (seconds)</t>
  </si>
  <si>
    <t>Trace</t>
  </si>
  <si>
    <t>Seawater Salinity (g/kg)</t>
  </si>
  <si>
    <t>Direction of sea current (from)</t>
  </si>
  <si>
    <t>Direction of Waves (from)</t>
  </si>
  <si>
    <t>Full Load (Max)</t>
  </si>
  <si>
    <t>Full Load (Mean)</t>
  </si>
  <si>
    <t>Full Load (Min)</t>
  </si>
  <si>
    <t>Low Load (Max)</t>
  </si>
  <si>
    <t>Low Load (Mean)</t>
  </si>
  <si>
    <t>Low Load (Min)</t>
  </si>
  <si>
    <t>1100 AKST</t>
  </si>
  <si>
    <t>1115 AKST</t>
  </si>
  <si>
    <t>1130 AKST</t>
  </si>
  <si>
    <t>1145 AKST</t>
  </si>
  <si>
    <t>1230 AKST</t>
  </si>
  <si>
    <t>1245 AKST</t>
  </si>
  <si>
    <t>1300 AKST</t>
  </si>
  <si>
    <t>1415 AKST</t>
  </si>
  <si>
    <t>1430 AKST</t>
  </si>
  <si>
    <t>1545 AKST</t>
  </si>
  <si>
    <t>1600 AKST</t>
  </si>
  <si>
    <t>1615 AKST</t>
  </si>
  <si>
    <t>1715 AKST</t>
  </si>
  <si>
    <t>1730 AKST</t>
  </si>
  <si>
    <t>1745 AKST</t>
  </si>
  <si>
    <t>1800 AKST</t>
  </si>
  <si>
    <t>1815 AKST</t>
  </si>
  <si>
    <t>1900 AKST</t>
  </si>
  <si>
    <t>1915 AKST</t>
  </si>
  <si>
    <t>1930 AKST</t>
  </si>
  <si>
    <t>1945 AKST</t>
  </si>
  <si>
    <t>2030 AKST</t>
  </si>
  <si>
    <t>2045 AKST</t>
  </si>
  <si>
    <t>2100 AKST</t>
  </si>
  <si>
    <t>2200 AKST</t>
  </si>
  <si>
    <t>2230 AKST</t>
  </si>
  <si>
    <t>2245 AKST</t>
  </si>
  <si>
    <t>Ice accumulated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</si>
</sst>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7"/>
  <sheetViews>
    <sheetView tabSelected="1" zoomScale="80" zoomScaleNormal="80" workbookViewId="0">
      <selection activeCell="A7" sqref="A7"/>
    </sheetView>
  </sheetViews>
  <sheetFormatPr defaultRowHeight="15" x14ac:dyDescent="0.25"/>
  <cols>
    <col min="1" max="1" width="14.42578125" style="1" bestFit="1" customWidth="1"/>
    <col min="2" max="3" width="10.5703125" style="1" bestFit="1" customWidth="1"/>
    <col min="4" max="4" width="39.7109375" style="1" bestFit="1" customWidth="1"/>
    <col min="5" max="5" width="31.85546875" style="1" bestFit="1" customWidth="1"/>
    <col min="6" max="6" width="31.28515625" style="1" bestFit="1" customWidth="1"/>
    <col min="7" max="7" width="36.7109375" style="1" bestFit="1" customWidth="1"/>
    <col min="8" max="8" width="31.140625" style="1" bestFit="1" customWidth="1"/>
    <col min="9" max="9" width="31.5703125" style="1" bestFit="1" customWidth="1"/>
    <col min="10" max="10" width="28.85546875" style="1" bestFit="1" customWidth="1"/>
    <col min="11" max="11" width="23.85546875" style="1" bestFit="1" customWidth="1"/>
    <col min="12" max="12" width="26.7109375" style="1" bestFit="1" customWidth="1"/>
    <col min="13" max="13" width="31.140625" style="1" bestFit="1" customWidth="1"/>
    <col min="14" max="14" width="26.28515625" style="1" bestFit="1" customWidth="1"/>
    <col min="15" max="15" width="6.28515625" style="1" bestFit="1" customWidth="1"/>
    <col min="16" max="16" width="7.42578125" style="1" bestFit="1" customWidth="1"/>
    <col min="17" max="17" width="23.7109375" style="1" bestFit="1" customWidth="1"/>
    <col min="18" max="18" width="24.42578125" style="1" bestFit="1" customWidth="1"/>
    <col min="19" max="19" width="41.85546875" style="1" bestFit="1" customWidth="1"/>
    <col min="20" max="20" width="16.42578125" style="1" bestFit="1" customWidth="1"/>
    <col min="21" max="21" width="31.85546875" style="1" bestFit="1" customWidth="1"/>
    <col min="22" max="22" width="92.42578125" style="1" bestFit="1" customWidth="1"/>
    <col min="23" max="23" width="23.140625" style="1" bestFit="1" customWidth="1"/>
    <col min="24" max="24" width="20.42578125" style="1" bestFit="1" customWidth="1"/>
    <col min="25" max="25" width="18.42578125" style="1" bestFit="1" customWidth="1"/>
    <col min="26" max="26" width="31.85546875" style="1" bestFit="1" customWidth="1"/>
    <col min="27" max="27" width="23.140625" style="1" bestFit="1" customWidth="1"/>
    <col min="28" max="28" width="20.85546875" style="1" bestFit="1" customWidth="1"/>
    <col min="29" max="29" width="18.85546875" style="1" bestFit="1" customWidth="1"/>
    <col min="30" max="16384" width="9.140625" style="1"/>
  </cols>
  <sheetData>
    <row r="1" spans="1:29" ht="24" thickBot="1" x14ac:dyDescent="0.4">
      <c r="A1" s="3"/>
      <c r="B1" s="3"/>
      <c r="C1" s="4"/>
      <c r="D1" s="17" t="s">
        <v>3</v>
      </c>
      <c r="E1" s="17"/>
      <c r="F1" s="17"/>
      <c r="G1" s="17"/>
      <c r="H1" s="17"/>
      <c r="I1" s="17"/>
      <c r="J1" s="17"/>
      <c r="K1" s="18" t="s">
        <v>4</v>
      </c>
      <c r="L1" s="18"/>
      <c r="M1" s="18"/>
      <c r="N1" s="18"/>
      <c r="O1" s="18"/>
      <c r="P1" s="18"/>
      <c r="Q1" s="18"/>
      <c r="R1" s="19" t="s">
        <v>5</v>
      </c>
      <c r="S1" s="19"/>
      <c r="T1" s="19"/>
      <c r="U1" s="19"/>
      <c r="W1" s="20" t="s">
        <v>347</v>
      </c>
      <c r="X1" s="21"/>
      <c r="Y1" s="22"/>
      <c r="Z1" s="2"/>
      <c r="AA1" s="20" t="s">
        <v>347</v>
      </c>
      <c r="AB1" s="21"/>
      <c r="AC1" s="22"/>
    </row>
    <row r="2" spans="1:29" ht="18.75" x14ac:dyDescent="0.3">
      <c r="A2" s="5" t="s">
        <v>9</v>
      </c>
      <c r="B2" s="5" t="s">
        <v>10</v>
      </c>
      <c r="C2" s="6" t="s">
        <v>0</v>
      </c>
      <c r="D2" s="7" t="s">
        <v>306</v>
      </c>
      <c r="E2" s="7" t="s">
        <v>309</v>
      </c>
      <c r="F2" s="7" t="s">
        <v>313</v>
      </c>
      <c r="G2" s="7" t="s">
        <v>312</v>
      </c>
      <c r="H2" s="7" t="s">
        <v>307</v>
      </c>
      <c r="I2" s="7" t="s">
        <v>308</v>
      </c>
      <c r="J2" s="7" t="s">
        <v>311</v>
      </c>
      <c r="K2" s="8" t="s">
        <v>230</v>
      </c>
      <c r="L2" s="8" t="s">
        <v>303</v>
      </c>
      <c r="M2" s="8" t="s">
        <v>231</v>
      </c>
      <c r="N2" s="8" t="s">
        <v>232</v>
      </c>
      <c r="O2" s="8" t="s">
        <v>7</v>
      </c>
      <c r="P2" s="8" t="s">
        <v>6</v>
      </c>
      <c r="Q2" s="8" t="s">
        <v>8</v>
      </c>
      <c r="R2" s="9" t="s">
        <v>2</v>
      </c>
      <c r="S2" s="9" t="s">
        <v>304</v>
      </c>
      <c r="T2" s="9" t="s">
        <v>1</v>
      </c>
      <c r="U2" s="9" t="s">
        <v>101</v>
      </c>
      <c r="V2" s="14" t="s">
        <v>305</v>
      </c>
      <c r="W2" s="9" t="s">
        <v>314</v>
      </c>
      <c r="X2" s="9" t="s">
        <v>315</v>
      </c>
      <c r="Y2" s="9" t="s">
        <v>316</v>
      </c>
      <c r="Z2" s="9"/>
      <c r="AA2" s="9" t="s">
        <v>317</v>
      </c>
      <c r="AB2" s="9" t="s">
        <v>318</v>
      </c>
      <c r="AC2" s="9" t="s">
        <v>319</v>
      </c>
    </row>
    <row r="3" spans="1:29" x14ac:dyDescent="0.25">
      <c r="A3" s="2">
        <v>1</v>
      </c>
      <c r="B3" s="10">
        <v>42775</v>
      </c>
      <c r="C3" s="2" t="s">
        <v>233</v>
      </c>
      <c r="D3" s="2"/>
      <c r="E3" s="2"/>
      <c r="F3" s="2"/>
      <c r="G3" s="2"/>
      <c r="H3" s="2"/>
      <c r="I3" s="2"/>
      <c r="J3" s="2">
        <v>32.4</v>
      </c>
      <c r="K3" s="11">
        <v>12.829000000000001</v>
      </c>
      <c r="L3" s="11">
        <v>30</v>
      </c>
      <c r="M3" s="11">
        <v>-1.89</v>
      </c>
      <c r="N3" s="11">
        <v>76.03</v>
      </c>
      <c r="O3" s="11" t="s">
        <v>302</v>
      </c>
      <c r="P3" s="11" t="s">
        <v>302</v>
      </c>
      <c r="Q3" s="11" t="s">
        <v>302</v>
      </c>
      <c r="R3" s="2" t="s">
        <v>24</v>
      </c>
      <c r="S3" s="2">
        <v>0</v>
      </c>
      <c r="T3" s="2" t="s">
        <v>11</v>
      </c>
      <c r="U3" s="2" t="s">
        <v>12</v>
      </c>
      <c r="V3" s="15" t="s">
        <v>118</v>
      </c>
      <c r="W3" s="2">
        <v>0</v>
      </c>
      <c r="X3" s="2">
        <v>0</v>
      </c>
      <c r="Y3" s="2">
        <v>0</v>
      </c>
      <c r="Z3" s="2"/>
      <c r="AA3" s="2">
        <v>0</v>
      </c>
      <c r="AB3" s="2">
        <v>0</v>
      </c>
      <c r="AC3" s="2">
        <v>0</v>
      </c>
    </row>
    <row r="4" spans="1:29" x14ac:dyDescent="0.25">
      <c r="A4" s="2">
        <v>2</v>
      </c>
      <c r="B4" s="10">
        <v>42775</v>
      </c>
      <c r="C4" s="2" t="s">
        <v>234</v>
      </c>
      <c r="D4" s="2">
        <v>1.45</v>
      </c>
      <c r="E4" s="2">
        <v>5.09</v>
      </c>
      <c r="F4" s="2">
        <v>15</v>
      </c>
      <c r="G4" s="2">
        <v>78.993200000000002</v>
      </c>
      <c r="H4" s="2">
        <v>0.93666881000000002</v>
      </c>
      <c r="I4" s="2">
        <v>4</v>
      </c>
      <c r="J4" s="2">
        <v>32.4</v>
      </c>
      <c r="K4" s="11">
        <v>12.829000000000001</v>
      </c>
      <c r="L4" s="11">
        <v>50</v>
      </c>
      <c r="M4" s="11">
        <v>-1.89</v>
      </c>
      <c r="N4" s="11">
        <v>76.03</v>
      </c>
      <c r="O4" s="11" t="s">
        <v>302</v>
      </c>
      <c r="P4" s="11" t="s">
        <v>302</v>
      </c>
      <c r="Q4" s="11" t="s">
        <v>302</v>
      </c>
      <c r="R4" s="2" t="s">
        <v>13</v>
      </c>
      <c r="S4" s="2">
        <v>1557</v>
      </c>
      <c r="T4" s="2" t="s">
        <v>14</v>
      </c>
      <c r="U4" s="2" t="s">
        <v>117</v>
      </c>
      <c r="V4" s="15" t="s">
        <v>119</v>
      </c>
      <c r="W4" s="2">
        <v>0</v>
      </c>
      <c r="X4" s="2">
        <v>0</v>
      </c>
      <c r="Y4" s="2">
        <v>0</v>
      </c>
      <c r="Z4" s="2"/>
      <c r="AA4" s="2">
        <v>0</v>
      </c>
      <c r="AB4" s="2">
        <v>0</v>
      </c>
      <c r="AC4" s="2">
        <v>0</v>
      </c>
    </row>
    <row r="5" spans="1:29" x14ac:dyDescent="0.25">
      <c r="A5" s="2">
        <v>3</v>
      </c>
      <c r="B5" s="10">
        <v>42775</v>
      </c>
      <c r="C5" s="2" t="s">
        <v>235</v>
      </c>
      <c r="D5" s="2">
        <v>1.45</v>
      </c>
      <c r="E5" s="2">
        <v>5.09</v>
      </c>
      <c r="F5" s="2">
        <v>15</v>
      </c>
      <c r="G5" s="2">
        <v>78.993200000000002</v>
      </c>
      <c r="H5" s="2">
        <v>0.93666881000000002</v>
      </c>
      <c r="I5" s="2">
        <f>I4-0.01</f>
        <v>3.99</v>
      </c>
      <c r="J5" s="2">
        <v>32.4</v>
      </c>
      <c r="K5" s="11">
        <v>12.829000000000001</v>
      </c>
      <c r="L5" s="11">
        <v>50</v>
      </c>
      <c r="M5" s="11">
        <v>-1.89</v>
      </c>
      <c r="N5" s="11">
        <v>76.03</v>
      </c>
      <c r="O5" s="11" t="s">
        <v>302</v>
      </c>
      <c r="P5" s="11" t="s">
        <v>302</v>
      </c>
      <c r="Q5" s="11" t="s">
        <v>302</v>
      </c>
      <c r="R5" s="2" t="s">
        <v>15</v>
      </c>
      <c r="S5" s="2">
        <v>3409</v>
      </c>
      <c r="T5" s="2" t="s">
        <v>16</v>
      </c>
      <c r="U5" s="2" t="s">
        <v>17</v>
      </c>
      <c r="V5" s="15" t="s">
        <v>76</v>
      </c>
      <c r="W5" s="2">
        <v>0</v>
      </c>
      <c r="X5" s="2">
        <v>0</v>
      </c>
      <c r="Y5" s="2">
        <v>0</v>
      </c>
      <c r="Z5" s="2"/>
      <c r="AA5" s="2">
        <v>0</v>
      </c>
      <c r="AB5" s="2">
        <v>0</v>
      </c>
      <c r="AC5" s="2">
        <v>0</v>
      </c>
    </row>
    <row r="6" spans="1:29" x14ac:dyDescent="0.25">
      <c r="A6" s="2">
        <v>4</v>
      </c>
      <c r="B6" s="10">
        <v>42776</v>
      </c>
      <c r="C6" s="2" t="s">
        <v>236</v>
      </c>
      <c r="D6" s="2">
        <v>1.45</v>
      </c>
      <c r="E6" s="2">
        <v>5.09</v>
      </c>
      <c r="F6" s="2">
        <v>15</v>
      </c>
      <c r="G6" s="2">
        <v>78.993200000000002</v>
      </c>
      <c r="H6" s="2">
        <v>0.93666881000000002</v>
      </c>
      <c r="I6" s="2">
        <f t="shared" ref="I6:I68" si="0">I5-0.01</f>
        <v>3.9800000000000004</v>
      </c>
      <c r="J6" s="2">
        <v>32.4</v>
      </c>
      <c r="K6" s="11">
        <v>13.785</v>
      </c>
      <c r="L6" s="11">
        <v>20</v>
      </c>
      <c r="M6" s="11">
        <v>-1.89</v>
      </c>
      <c r="N6" s="11">
        <v>75.67</v>
      </c>
      <c r="O6" s="11" t="s">
        <v>302</v>
      </c>
      <c r="P6" s="2" t="s">
        <v>302</v>
      </c>
      <c r="Q6" s="2" t="s">
        <v>302</v>
      </c>
      <c r="R6" s="2" t="s">
        <v>23</v>
      </c>
      <c r="S6" s="2">
        <v>3323</v>
      </c>
      <c r="T6" s="2" t="s">
        <v>19</v>
      </c>
      <c r="U6" s="2" t="s">
        <v>18</v>
      </c>
      <c r="V6" s="15" t="s">
        <v>77</v>
      </c>
      <c r="W6" s="2">
        <v>0</v>
      </c>
      <c r="X6" s="2">
        <v>0</v>
      </c>
      <c r="Y6" s="2">
        <v>0</v>
      </c>
      <c r="Z6" s="2"/>
      <c r="AA6" s="2">
        <v>0</v>
      </c>
      <c r="AB6" s="2">
        <v>0</v>
      </c>
      <c r="AC6" s="2">
        <v>0</v>
      </c>
    </row>
    <row r="7" spans="1:29" x14ac:dyDescent="0.25">
      <c r="A7" s="2">
        <v>5</v>
      </c>
      <c r="B7" s="10">
        <v>42776</v>
      </c>
      <c r="C7" s="2" t="s">
        <v>237</v>
      </c>
      <c r="D7" s="2">
        <v>1.45</v>
      </c>
      <c r="E7" s="2">
        <v>5.09</v>
      </c>
      <c r="F7" s="2">
        <v>15</v>
      </c>
      <c r="G7" s="2">
        <v>78.993200000000002</v>
      </c>
      <c r="H7" s="2">
        <v>0.93666881000000002</v>
      </c>
      <c r="I7" s="2">
        <f t="shared" si="0"/>
        <v>3.9700000000000006</v>
      </c>
      <c r="J7" s="2">
        <v>32.4</v>
      </c>
      <c r="K7" s="11">
        <v>13.785</v>
      </c>
      <c r="L7" s="11">
        <v>10</v>
      </c>
      <c r="M7" s="11">
        <v>-1.89</v>
      </c>
      <c r="N7" s="11">
        <v>75.67</v>
      </c>
      <c r="O7" s="11" t="s">
        <v>302</v>
      </c>
      <c r="P7" s="11" t="s">
        <v>302</v>
      </c>
      <c r="Q7" s="11" t="s">
        <v>302</v>
      </c>
      <c r="R7" s="11" t="s">
        <v>25</v>
      </c>
      <c r="S7" s="11">
        <v>3459</v>
      </c>
      <c r="T7" s="2" t="s">
        <v>21</v>
      </c>
      <c r="U7" s="2" t="s">
        <v>78</v>
      </c>
      <c r="V7" s="16" t="s">
        <v>79</v>
      </c>
      <c r="W7" s="2">
        <v>0</v>
      </c>
      <c r="X7" s="2">
        <v>0</v>
      </c>
      <c r="Y7" s="2">
        <v>0</v>
      </c>
      <c r="Z7" s="2"/>
      <c r="AA7" s="2">
        <v>0</v>
      </c>
      <c r="AB7" s="2">
        <v>0</v>
      </c>
      <c r="AC7" s="2">
        <v>0</v>
      </c>
    </row>
    <row r="8" spans="1:29" x14ac:dyDescent="0.25">
      <c r="A8" s="2">
        <v>6</v>
      </c>
      <c r="B8" s="10">
        <v>42776</v>
      </c>
      <c r="C8" s="2" t="s">
        <v>238</v>
      </c>
      <c r="D8" s="2">
        <v>1.45</v>
      </c>
      <c r="E8" s="2">
        <v>5.09</v>
      </c>
      <c r="F8" s="2">
        <v>15</v>
      </c>
      <c r="G8" s="2">
        <v>78.993200000000002</v>
      </c>
      <c r="H8" s="2">
        <v>0.93666881000000002</v>
      </c>
      <c r="I8" s="2">
        <f t="shared" si="0"/>
        <v>3.9600000000000009</v>
      </c>
      <c r="J8" s="2">
        <v>32.4</v>
      </c>
      <c r="K8" s="11">
        <v>14.195</v>
      </c>
      <c r="L8" s="11">
        <v>20</v>
      </c>
      <c r="M8" s="11">
        <v>-1.98</v>
      </c>
      <c r="N8" s="11">
        <v>77.52</v>
      </c>
      <c r="O8" s="11" t="s">
        <v>302</v>
      </c>
      <c r="P8" s="11" t="s">
        <v>302</v>
      </c>
      <c r="Q8" s="11" t="s">
        <v>302</v>
      </c>
      <c r="R8" s="11" t="s">
        <v>26</v>
      </c>
      <c r="S8" s="11">
        <v>3504</v>
      </c>
      <c r="T8" s="2" t="s">
        <v>19</v>
      </c>
      <c r="U8" s="2" t="s">
        <v>27</v>
      </c>
      <c r="V8" s="15" t="s">
        <v>79</v>
      </c>
      <c r="W8" s="2">
        <v>0</v>
      </c>
      <c r="X8" s="2">
        <v>0</v>
      </c>
      <c r="Y8" s="2">
        <v>0</v>
      </c>
      <c r="Z8" s="2"/>
      <c r="AA8" s="2">
        <v>0</v>
      </c>
      <c r="AB8" s="2">
        <v>0</v>
      </c>
      <c r="AC8" s="2">
        <v>0</v>
      </c>
    </row>
    <row r="9" spans="1:29" x14ac:dyDescent="0.25">
      <c r="A9" s="2">
        <v>7</v>
      </c>
      <c r="B9" s="10">
        <v>42776</v>
      </c>
      <c r="C9" s="2" t="s">
        <v>239</v>
      </c>
      <c r="D9" s="2">
        <v>1.45</v>
      </c>
      <c r="E9" s="2">
        <v>5.09</v>
      </c>
      <c r="F9" s="2">
        <v>15</v>
      </c>
      <c r="G9" s="2">
        <v>78.993200000000002</v>
      </c>
      <c r="H9" s="2">
        <v>0.93666881000000002</v>
      </c>
      <c r="I9" s="2">
        <f t="shared" si="0"/>
        <v>3.9500000000000011</v>
      </c>
      <c r="J9" s="2">
        <v>32.4</v>
      </c>
      <c r="K9" s="11">
        <v>14.195</v>
      </c>
      <c r="L9" s="11">
        <v>40</v>
      </c>
      <c r="M9" s="11">
        <v>-1.98</v>
      </c>
      <c r="N9" s="11">
        <v>77.52</v>
      </c>
      <c r="O9" s="11" t="s">
        <v>302</v>
      </c>
      <c r="P9" s="11" t="s">
        <v>302</v>
      </c>
      <c r="Q9" s="11" t="s">
        <v>302</v>
      </c>
      <c r="R9" s="11" t="s">
        <v>28</v>
      </c>
      <c r="S9" s="11">
        <v>3499</v>
      </c>
      <c r="T9" s="2" t="s">
        <v>19</v>
      </c>
      <c r="U9" s="2" t="s">
        <v>29</v>
      </c>
      <c r="V9" s="15" t="s">
        <v>80</v>
      </c>
      <c r="W9" s="2">
        <v>0</v>
      </c>
      <c r="X9" s="2">
        <v>0</v>
      </c>
      <c r="Y9" s="2">
        <v>0</v>
      </c>
      <c r="Z9" s="2"/>
      <c r="AA9" s="2">
        <v>0</v>
      </c>
      <c r="AB9" s="2">
        <v>0</v>
      </c>
      <c r="AC9" s="2">
        <v>0</v>
      </c>
    </row>
    <row r="10" spans="1:29" x14ac:dyDescent="0.25">
      <c r="A10" s="2">
        <v>8</v>
      </c>
      <c r="B10" s="10">
        <v>42776</v>
      </c>
      <c r="C10" s="2" t="s">
        <v>240</v>
      </c>
      <c r="D10" s="2">
        <v>2.16</v>
      </c>
      <c r="E10" s="2">
        <v>5.26</v>
      </c>
      <c r="F10" s="2">
        <v>26</v>
      </c>
      <c r="G10" s="2">
        <v>91.133200000000002</v>
      </c>
      <c r="H10" s="2">
        <v>0.88462229000000003</v>
      </c>
      <c r="I10" s="2">
        <f t="shared" si="0"/>
        <v>3.9400000000000013</v>
      </c>
      <c r="J10" s="2">
        <v>32.4</v>
      </c>
      <c r="K10" s="11">
        <v>19.629000000000001</v>
      </c>
      <c r="L10" s="11">
        <v>70</v>
      </c>
      <c r="M10" s="11">
        <v>-1.57</v>
      </c>
      <c r="N10" s="11">
        <v>76.45</v>
      </c>
      <c r="O10" s="11" t="s">
        <v>302</v>
      </c>
      <c r="P10" s="11" t="s">
        <v>302</v>
      </c>
      <c r="Q10" s="11" t="s">
        <v>302</v>
      </c>
      <c r="R10" s="11" t="s">
        <v>30</v>
      </c>
      <c r="S10" s="2">
        <v>3377</v>
      </c>
      <c r="T10" s="2" t="s">
        <v>31</v>
      </c>
      <c r="U10" s="2" t="s">
        <v>32</v>
      </c>
      <c r="V10" s="15" t="s">
        <v>77</v>
      </c>
      <c r="W10" s="2">
        <v>0</v>
      </c>
      <c r="X10" s="2">
        <v>0</v>
      </c>
      <c r="Y10" s="2">
        <v>0</v>
      </c>
      <c r="Z10" s="2"/>
      <c r="AA10" s="2">
        <v>0</v>
      </c>
      <c r="AB10" s="2">
        <v>0</v>
      </c>
      <c r="AC10" s="2">
        <v>0</v>
      </c>
    </row>
    <row r="11" spans="1:29" x14ac:dyDescent="0.25">
      <c r="A11" s="2">
        <v>9</v>
      </c>
      <c r="B11" s="10">
        <v>42776</v>
      </c>
      <c r="C11" s="2" t="s">
        <v>241</v>
      </c>
      <c r="D11" s="2">
        <v>2.16</v>
      </c>
      <c r="E11" s="2">
        <v>5.26</v>
      </c>
      <c r="F11" s="2">
        <v>26</v>
      </c>
      <c r="G11" s="2">
        <v>91.133200000000002</v>
      </c>
      <c r="H11" s="2">
        <v>0.88462229000000003</v>
      </c>
      <c r="I11" s="2">
        <f t="shared" si="0"/>
        <v>3.9300000000000015</v>
      </c>
      <c r="J11" s="2">
        <v>32.4</v>
      </c>
      <c r="K11" s="11">
        <v>19.629000000000001</v>
      </c>
      <c r="L11" s="11">
        <v>10</v>
      </c>
      <c r="M11" s="11">
        <v>-1.57</v>
      </c>
      <c r="N11" s="11">
        <v>76.45</v>
      </c>
      <c r="O11" s="11" t="s">
        <v>302</v>
      </c>
      <c r="P11" s="11" t="s">
        <v>302</v>
      </c>
      <c r="Q11" s="11" t="s">
        <v>302</v>
      </c>
      <c r="R11" s="11" t="s">
        <v>33</v>
      </c>
      <c r="S11" s="11">
        <v>3491</v>
      </c>
      <c r="T11" s="2" t="s">
        <v>21</v>
      </c>
      <c r="U11" s="2" t="s">
        <v>34</v>
      </c>
      <c r="V11" s="15" t="s">
        <v>80</v>
      </c>
      <c r="W11" s="2">
        <v>0</v>
      </c>
      <c r="X11" s="2">
        <v>0</v>
      </c>
      <c r="Y11" s="2">
        <v>0</v>
      </c>
      <c r="Z11" s="2"/>
      <c r="AA11" s="2">
        <v>0</v>
      </c>
      <c r="AB11" s="2">
        <v>0</v>
      </c>
      <c r="AC11" s="2">
        <v>0</v>
      </c>
    </row>
    <row r="12" spans="1:29" x14ac:dyDescent="0.25">
      <c r="A12" s="2">
        <f>10</f>
        <v>10</v>
      </c>
      <c r="B12" s="10">
        <v>42776</v>
      </c>
      <c r="C12" s="2" t="s">
        <v>242</v>
      </c>
      <c r="D12" s="2">
        <v>2.16</v>
      </c>
      <c r="E12" s="2">
        <v>5.26</v>
      </c>
      <c r="F12" s="2">
        <v>26</v>
      </c>
      <c r="G12" s="2">
        <v>91.133200000000002</v>
      </c>
      <c r="H12" s="2">
        <v>0.88462229000000003</v>
      </c>
      <c r="I12" s="2">
        <f t="shared" si="0"/>
        <v>3.9200000000000017</v>
      </c>
      <c r="J12" s="2">
        <v>32.4</v>
      </c>
      <c r="K12" s="11">
        <v>19.629000000000001</v>
      </c>
      <c r="L12" s="11">
        <v>20</v>
      </c>
      <c r="M12" s="11">
        <v>-1.57</v>
      </c>
      <c r="N12" s="11">
        <v>76.45</v>
      </c>
      <c r="O12" s="11" t="s">
        <v>302</v>
      </c>
      <c r="P12" s="11" t="s">
        <v>302</v>
      </c>
      <c r="Q12" s="11" t="s">
        <v>302</v>
      </c>
      <c r="R12" s="11" t="s">
        <v>35</v>
      </c>
      <c r="S12" s="11">
        <v>3564</v>
      </c>
      <c r="T12" s="2" t="s">
        <v>19</v>
      </c>
      <c r="U12" s="2" t="s">
        <v>36</v>
      </c>
      <c r="V12" s="15" t="s">
        <v>81</v>
      </c>
      <c r="W12" s="2">
        <v>0</v>
      </c>
      <c r="X12" s="2">
        <v>0</v>
      </c>
      <c r="Y12" s="2">
        <v>0</v>
      </c>
      <c r="Z12" s="2"/>
      <c r="AA12" s="2">
        <v>0</v>
      </c>
      <c r="AB12" s="2">
        <v>0</v>
      </c>
      <c r="AC12" s="2">
        <v>0</v>
      </c>
    </row>
    <row r="13" spans="1:29" x14ac:dyDescent="0.25">
      <c r="A13" s="2">
        <f>11</f>
        <v>11</v>
      </c>
      <c r="B13" s="10">
        <v>42776</v>
      </c>
      <c r="C13" s="2" t="s">
        <v>243</v>
      </c>
      <c r="D13" s="2">
        <v>2.16</v>
      </c>
      <c r="E13" s="2">
        <v>5.26</v>
      </c>
      <c r="F13" s="2">
        <v>26</v>
      </c>
      <c r="G13" s="2">
        <v>91.133200000000002</v>
      </c>
      <c r="H13" s="2">
        <v>0.88462229000000003</v>
      </c>
      <c r="I13" s="2">
        <f t="shared" si="0"/>
        <v>3.9100000000000019</v>
      </c>
      <c r="J13" s="2">
        <v>32.4</v>
      </c>
      <c r="K13" s="11">
        <v>20.34</v>
      </c>
      <c r="L13" s="11">
        <v>50</v>
      </c>
      <c r="M13" s="11">
        <v>-1.52</v>
      </c>
      <c r="N13" s="11">
        <v>77.14</v>
      </c>
      <c r="O13" s="11" t="s">
        <v>302</v>
      </c>
      <c r="P13" s="11" t="s">
        <v>302</v>
      </c>
      <c r="Q13" s="11" t="s">
        <v>302</v>
      </c>
      <c r="R13" s="11" t="s">
        <v>37</v>
      </c>
      <c r="S13" s="11">
        <v>3554</v>
      </c>
      <c r="T13" s="2" t="s">
        <v>20</v>
      </c>
      <c r="U13" s="2" t="s">
        <v>38</v>
      </c>
      <c r="V13" s="15" t="s">
        <v>82</v>
      </c>
      <c r="W13" s="2">
        <v>0</v>
      </c>
      <c r="X13" s="2">
        <v>0</v>
      </c>
      <c r="Y13" s="2">
        <v>0</v>
      </c>
      <c r="Z13" s="2"/>
      <c r="AA13" s="2">
        <v>0</v>
      </c>
      <c r="AB13" s="2">
        <v>0</v>
      </c>
      <c r="AC13" s="2">
        <v>0</v>
      </c>
    </row>
    <row r="14" spans="1:29" x14ac:dyDescent="0.25">
      <c r="A14" s="2">
        <f>A13+1</f>
        <v>12</v>
      </c>
      <c r="B14" s="10">
        <v>42776</v>
      </c>
      <c r="C14" s="2" t="s">
        <v>244</v>
      </c>
      <c r="D14" s="2">
        <v>2.2599999999999998</v>
      </c>
      <c r="E14" s="2">
        <v>5.37</v>
      </c>
      <c r="F14" s="2">
        <v>25</v>
      </c>
      <c r="G14" s="2">
        <v>102.5663</v>
      </c>
      <c r="H14" s="2">
        <v>0.64327153800000003</v>
      </c>
      <c r="I14" s="2">
        <f t="shared" si="0"/>
        <v>3.9000000000000021</v>
      </c>
      <c r="J14" s="2">
        <v>32.4</v>
      </c>
      <c r="K14" s="11">
        <v>21.364000000000001</v>
      </c>
      <c r="L14" s="11">
        <v>40</v>
      </c>
      <c r="M14" s="11">
        <v>-1.69</v>
      </c>
      <c r="N14" s="11">
        <v>77.69</v>
      </c>
      <c r="O14" s="11" t="s">
        <v>302</v>
      </c>
      <c r="P14" s="11" t="s">
        <v>302</v>
      </c>
      <c r="Q14" s="11" t="s">
        <v>302</v>
      </c>
      <c r="R14" s="11" t="s">
        <v>39</v>
      </c>
      <c r="S14" s="11">
        <v>3429</v>
      </c>
      <c r="T14" s="2" t="s">
        <v>22</v>
      </c>
      <c r="U14" s="2" t="s">
        <v>40</v>
      </c>
      <c r="V14" s="15" t="s">
        <v>81</v>
      </c>
      <c r="W14" s="2">
        <v>0</v>
      </c>
      <c r="X14" s="2">
        <v>0</v>
      </c>
      <c r="Y14" s="2">
        <v>0</v>
      </c>
      <c r="Z14" s="2"/>
      <c r="AA14" s="2">
        <v>0</v>
      </c>
      <c r="AB14" s="2">
        <v>0</v>
      </c>
      <c r="AC14" s="2">
        <v>0</v>
      </c>
    </row>
    <row r="15" spans="1:29" x14ac:dyDescent="0.25">
      <c r="A15" s="2">
        <f t="shared" ref="A15:A74" si="1">A14+1</f>
        <v>13</v>
      </c>
      <c r="B15" s="10">
        <v>42776</v>
      </c>
      <c r="C15" s="2" t="s">
        <v>245</v>
      </c>
      <c r="D15" s="2">
        <v>2.2599999999999998</v>
      </c>
      <c r="E15" s="2">
        <v>5.37</v>
      </c>
      <c r="F15" s="2">
        <v>25</v>
      </c>
      <c r="G15" s="2">
        <v>102.5663</v>
      </c>
      <c r="H15" s="2">
        <v>0.64327153800000003</v>
      </c>
      <c r="I15" s="2">
        <f t="shared" si="0"/>
        <v>3.8900000000000023</v>
      </c>
      <c r="J15" s="2">
        <v>32.4</v>
      </c>
      <c r="K15" s="11">
        <v>21.364000000000001</v>
      </c>
      <c r="L15" s="11">
        <v>30</v>
      </c>
      <c r="M15" s="11">
        <v>-1.69</v>
      </c>
      <c r="N15" s="11">
        <v>77.69</v>
      </c>
      <c r="O15" s="11" t="s">
        <v>302</v>
      </c>
      <c r="P15" s="11" t="s">
        <v>302</v>
      </c>
      <c r="Q15" s="11" t="s">
        <v>302</v>
      </c>
      <c r="R15" s="11" t="s">
        <v>41</v>
      </c>
      <c r="S15" s="11">
        <v>3521</v>
      </c>
      <c r="T15" s="2" t="s">
        <v>21</v>
      </c>
      <c r="U15" s="2" t="s">
        <v>42</v>
      </c>
      <c r="V15" s="15" t="s">
        <v>83</v>
      </c>
      <c r="W15" s="2">
        <v>0</v>
      </c>
      <c r="X15" s="2">
        <v>0</v>
      </c>
      <c r="Y15" s="2">
        <v>0</v>
      </c>
      <c r="Z15" s="2"/>
      <c r="AA15" s="2">
        <v>0</v>
      </c>
      <c r="AB15" s="2">
        <v>0</v>
      </c>
      <c r="AC15" s="2">
        <v>0</v>
      </c>
    </row>
    <row r="16" spans="1:29" x14ac:dyDescent="0.25">
      <c r="A16" s="2">
        <f t="shared" si="1"/>
        <v>14</v>
      </c>
      <c r="B16" s="10">
        <v>42776</v>
      </c>
      <c r="C16" s="2" t="s">
        <v>246</v>
      </c>
      <c r="D16" s="2">
        <v>2.2599999999999998</v>
      </c>
      <c r="E16" s="2">
        <v>5.37</v>
      </c>
      <c r="F16" s="2">
        <v>25</v>
      </c>
      <c r="G16" s="2">
        <v>102.5663</v>
      </c>
      <c r="H16" s="2">
        <v>0.64327153800000003</v>
      </c>
      <c r="I16" s="2">
        <f t="shared" si="0"/>
        <v>3.8800000000000026</v>
      </c>
      <c r="J16" s="2">
        <v>32.4</v>
      </c>
      <c r="K16" s="11">
        <v>21.991</v>
      </c>
      <c r="L16" s="11">
        <v>40</v>
      </c>
      <c r="M16" s="11">
        <v>-1.87</v>
      </c>
      <c r="N16" s="11">
        <v>78.36</v>
      </c>
      <c r="O16" s="11" t="s">
        <v>302</v>
      </c>
      <c r="P16" s="11" t="s">
        <v>302</v>
      </c>
      <c r="Q16" s="11" t="s">
        <v>302</v>
      </c>
      <c r="R16" s="11" t="s">
        <v>43</v>
      </c>
      <c r="S16" s="2">
        <v>3579</v>
      </c>
      <c r="T16" s="2" t="s">
        <v>20</v>
      </c>
      <c r="U16" s="2" t="s">
        <v>44</v>
      </c>
      <c r="V16" s="15" t="s">
        <v>84</v>
      </c>
      <c r="W16" s="2">
        <v>0</v>
      </c>
      <c r="X16" s="2">
        <v>0</v>
      </c>
      <c r="Y16" s="2">
        <v>0</v>
      </c>
      <c r="Z16" s="2"/>
      <c r="AA16" s="2">
        <v>0</v>
      </c>
      <c r="AB16" s="2">
        <v>0</v>
      </c>
      <c r="AC16" s="2">
        <v>0</v>
      </c>
    </row>
    <row r="17" spans="1:29" x14ac:dyDescent="0.25">
      <c r="A17" s="2">
        <f t="shared" si="1"/>
        <v>15</v>
      </c>
      <c r="B17" s="10">
        <v>42776</v>
      </c>
      <c r="C17" s="2" t="s">
        <v>247</v>
      </c>
      <c r="D17" s="2">
        <v>2.2599999999999998</v>
      </c>
      <c r="E17" s="2">
        <v>5.37</v>
      </c>
      <c r="F17" s="2">
        <v>25</v>
      </c>
      <c r="G17" s="2">
        <v>102.5663</v>
      </c>
      <c r="H17" s="2">
        <v>0.64327153800000003</v>
      </c>
      <c r="I17" s="2">
        <f t="shared" si="0"/>
        <v>3.8700000000000028</v>
      </c>
      <c r="J17" s="2">
        <v>32.4</v>
      </c>
      <c r="K17" s="11">
        <v>21.991</v>
      </c>
      <c r="L17" s="11">
        <v>25</v>
      </c>
      <c r="M17" s="11">
        <v>-1.87</v>
      </c>
      <c r="N17" s="11">
        <v>78.36</v>
      </c>
      <c r="O17" s="11" t="s">
        <v>302</v>
      </c>
      <c r="P17" s="11" t="s">
        <v>302</v>
      </c>
      <c r="Q17" s="11" t="s">
        <v>302</v>
      </c>
      <c r="R17" s="11" t="s">
        <v>45</v>
      </c>
      <c r="S17" s="2">
        <v>3530</v>
      </c>
      <c r="T17" s="2" t="s">
        <v>22</v>
      </c>
      <c r="U17" s="2" t="s">
        <v>83</v>
      </c>
      <c r="V17" s="15" t="s">
        <v>85</v>
      </c>
      <c r="W17" s="2">
        <v>0</v>
      </c>
      <c r="X17" s="2">
        <v>0</v>
      </c>
      <c r="Y17" s="2">
        <v>0</v>
      </c>
      <c r="Z17" s="2"/>
      <c r="AA17" s="2">
        <v>0</v>
      </c>
      <c r="AB17" s="2">
        <v>0</v>
      </c>
      <c r="AC17" s="2">
        <v>0</v>
      </c>
    </row>
    <row r="18" spans="1:29" x14ac:dyDescent="0.25">
      <c r="A18" s="2">
        <f t="shared" si="1"/>
        <v>16</v>
      </c>
      <c r="B18" s="10">
        <v>42776</v>
      </c>
      <c r="C18" s="2" t="s">
        <v>248</v>
      </c>
      <c r="D18" s="2">
        <v>2.2599999999999998</v>
      </c>
      <c r="E18" s="2">
        <v>5.37</v>
      </c>
      <c r="F18" s="2">
        <v>25</v>
      </c>
      <c r="G18" s="2">
        <v>111.0757</v>
      </c>
      <c r="H18" s="2">
        <v>0.62704274599999998</v>
      </c>
      <c r="I18" s="2">
        <f t="shared" si="0"/>
        <v>3.860000000000003</v>
      </c>
      <c r="J18" s="2">
        <v>32.4</v>
      </c>
      <c r="K18" s="11">
        <v>22.902999999999999</v>
      </c>
      <c r="L18" s="11">
        <v>30</v>
      </c>
      <c r="M18" s="11">
        <v>-1.97</v>
      </c>
      <c r="N18" s="11">
        <v>78.349999999999994</v>
      </c>
      <c r="O18" s="11" t="s">
        <v>302</v>
      </c>
      <c r="P18" s="11" t="s">
        <v>302</v>
      </c>
      <c r="Q18" s="2" t="s">
        <v>302</v>
      </c>
      <c r="R18" s="2" t="s">
        <v>46</v>
      </c>
      <c r="S18" s="2">
        <v>3510</v>
      </c>
      <c r="T18" s="2" t="s">
        <v>20</v>
      </c>
      <c r="U18" s="2" t="s">
        <v>47</v>
      </c>
      <c r="V18" s="15" t="s">
        <v>86</v>
      </c>
      <c r="W18" s="2">
        <v>0</v>
      </c>
      <c r="X18" s="2">
        <v>0</v>
      </c>
      <c r="Y18" s="2">
        <v>0</v>
      </c>
      <c r="Z18" s="2"/>
      <c r="AA18" s="2">
        <v>0</v>
      </c>
      <c r="AB18" s="2">
        <v>0</v>
      </c>
      <c r="AC18" s="2">
        <v>0</v>
      </c>
    </row>
    <row r="19" spans="1:29" x14ac:dyDescent="0.25">
      <c r="A19" s="2">
        <f t="shared" si="1"/>
        <v>17</v>
      </c>
      <c r="B19" s="10">
        <v>42776</v>
      </c>
      <c r="C19" s="2" t="s">
        <v>249</v>
      </c>
      <c r="D19" s="2">
        <v>2.2599999999999998</v>
      </c>
      <c r="E19" s="2">
        <v>5.37</v>
      </c>
      <c r="F19" s="2">
        <v>25</v>
      </c>
      <c r="G19" s="2">
        <v>111.0757</v>
      </c>
      <c r="H19" s="2">
        <v>0.62704274599999998</v>
      </c>
      <c r="I19" s="2">
        <f t="shared" si="0"/>
        <v>3.8500000000000032</v>
      </c>
      <c r="J19" s="2">
        <v>32.4</v>
      </c>
      <c r="K19" s="11">
        <v>22.902999999999999</v>
      </c>
      <c r="L19" s="11">
        <v>40</v>
      </c>
      <c r="M19" s="11">
        <v>-1.97</v>
      </c>
      <c r="N19" s="11">
        <v>78.349999999999994</v>
      </c>
      <c r="O19" s="11" t="s">
        <v>302</v>
      </c>
      <c r="P19" s="11" t="s">
        <v>302</v>
      </c>
      <c r="Q19" s="11" t="s">
        <v>302</v>
      </c>
      <c r="R19" s="11" t="s">
        <v>48</v>
      </c>
      <c r="S19" s="2">
        <v>3590</v>
      </c>
      <c r="T19" s="2" t="s">
        <v>21</v>
      </c>
      <c r="U19" s="2" t="s">
        <v>40</v>
      </c>
      <c r="V19" s="15" t="s">
        <v>87</v>
      </c>
      <c r="W19" s="2">
        <v>0</v>
      </c>
      <c r="X19" s="2">
        <v>0</v>
      </c>
      <c r="Y19" s="2">
        <v>0</v>
      </c>
      <c r="Z19" s="2"/>
      <c r="AA19" s="2">
        <v>0</v>
      </c>
      <c r="AB19" s="2">
        <v>0</v>
      </c>
      <c r="AC19" s="2">
        <v>0</v>
      </c>
    </row>
    <row r="20" spans="1:29" x14ac:dyDescent="0.25">
      <c r="A20" s="2">
        <f t="shared" si="1"/>
        <v>18</v>
      </c>
      <c r="B20" s="10">
        <v>42776</v>
      </c>
      <c r="C20" s="2" t="s">
        <v>250</v>
      </c>
      <c r="D20" s="2">
        <v>2.2599999999999998</v>
      </c>
      <c r="E20" s="2">
        <v>5.37</v>
      </c>
      <c r="F20" s="2">
        <v>25</v>
      </c>
      <c r="G20" s="2">
        <v>111.0757</v>
      </c>
      <c r="H20" s="2">
        <v>0.62704274599999998</v>
      </c>
      <c r="I20" s="2">
        <f t="shared" si="0"/>
        <v>3.8400000000000034</v>
      </c>
      <c r="J20" s="2">
        <v>32.4</v>
      </c>
      <c r="K20" s="11">
        <v>22.728999999999999</v>
      </c>
      <c r="L20" s="11">
        <v>30</v>
      </c>
      <c r="M20" s="11">
        <v>-2.04</v>
      </c>
      <c r="N20" s="11">
        <v>77.72</v>
      </c>
      <c r="O20" s="11" t="s">
        <v>302</v>
      </c>
      <c r="P20" s="11" t="s">
        <v>302</v>
      </c>
      <c r="Q20" s="11" t="s">
        <v>302</v>
      </c>
      <c r="R20" s="11" t="s">
        <v>49</v>
      </c>
      <c r="S20" s="2">
        <v>3635</v>
      </c>
      <c r="T20" s="2" t="s">
        <v>53</v>
      </c>
      <c r="U20" s="2" t="s">
        <v>50</v>
      </c>
      <c r="V20" s="15" t="s">
        <v>85</v>
      </c>
      <c r="W20" s="2">
        <v>1.7202112728085334E-2</v>
      </c>
      <c r="X20" s="2">
        <v>1.2901584546063999E-2</v>
      </c>
      <c r="Y20" s="2">
        <v>1.0321267636851201E-2</v>
      </c>
      <c r="Z20" s="2"/>
      <c r="AA20" s="2">
        <v>8.6010563640426668E-3</v>
      </c>
      <c r="AB20" s="2">
        <v>6.4507922730319993E-3</v>
      </c>
      <c r="AC20" s="2">
        <v>5.1606338184256003E-3</v>
      </c>
    </row>
    <row r="21" spans="1:29" x14ac:dyDescent="0.25">
      <c r="A21" s="2">
        <f t="shared" si="1"/>
        <v>19</v>
      </c>
      <c r="B21" s="10">
        <v>42776</v>
      </c>
      <c r="C21" s="2" t="s">
        <v>251</v>
      </c>
      <c r="D21" s="2">
        <v>2.2599999999999998</v>
      </c>
      <c r="E21" s="2">
        <v>5.37</v>
      </c>
      <c r="F21" s="2">
        <v>25</v>
      </c>
      <c r="G21" s="2">
        <v>111.0757</v>
      </c>
      <c r="H21" s="2">
        <v>0.62704274599999998</v>
      </c>
      <c r="I21" s="2">
        <f t="shared" si="0"/>
        <v>3.8300000000000036</v>
      </c>
      <c r="J21" s="2">
        <v>32.4</v>
      </c>
      <c r="K21" s="11">
        <v>22.728999999999999</v>
      </c>
      <c r="L21" s="11">
        <v>35</v>
      </c>
      <c r="M21" s="11">
        <v>-2.04</v>
      </c>
      <c r="N21" s="11">
        <v>77.72</v>
      </c>
      <c r="O21" s="11" t="s">
        <v>302</v>
      </c>
      <c r="P21" s="11" t="s">
        <v>302</v>
      </c>
      <c r="Q21" s="11" t="s">
        <v>302</v>
      </c>
      <c r="R21" s="11" t="s">
        <v>51</v>
      </c>
      <c r="S21" s="2">
        <v>3629</v>
      </c>
      <c r="T21" s="2" t="s">
        <v>52</v>
      </c>
      <c r="U21" s="2" t="s">
        <v>54</v>
      </c>
      <c r="V21" s="15" t="s">
        <v>84</v>
      </c>
      <c r="W21" s="2">
        <v>3.3595992241340814E-2</v>
      </c>
      <c r="X21" s="2">
        <v>2.5196994181005607E-2</v>
      </c>
      <c r="Y21" s="2">
        <v>2.0157595344804491E-2</v>
      </c>
      <c r="Z21" s="2"/>
      <c r="AA21" s="2">
        <v>1.6797996120670407E-2</v>
      </c>
      <c r="AB21" s="2">
        <v>1.2598497090502803E-2</v>
      </c>
      <c r="AC21" s="2">
        <v>1.0078797672402245E-2</v>
      </c>
    </row>
    <row r="22" spans="1:29" x14ac:dyDescent="0.25">
      <c r="A22" s="2">
        <f t="shared" si="1"/>
        <v>20</v>
      </c>
      <c r="B22" s="10">
        <v>42776</v>
      </c>
      <c r="C22" s="2" t="s">
        <v>252</v>
      </c>
      <c r="D22" s="2">
        <v>2.2599</v>
      </c>
      <c r="E22" s="2">
        <v>5.3689999999999998</v>
      </c>
      <c r="F22" s="2">
        <v>25</v>
      </c>
      <c r="G22" s="2">
        <v>80.247500000000002</v>
      </c>
      <c r="H22" s="2">
        <v>0.88361145699999999</v>
      </c>
      <c r="I22" s="2">
        <f t="shared" si="0"/>
        <v>3.8200000000000038</v>
      </c>
      <c r="J22" s="2">
        <v>32.4</v>
      </c>
      <c r="K22" s="11">
        <v>23.835000000000001</v>
      </c>
      <c r="L22" s="11">
        <v>30</v>
      </c>
      <c r="M22" s="11">
        <v>-2.14</v>
      </c>
      <c r="N22" s="11">
        <v>77.7</v>
      </c>
      <c r="O22" s="11" t="s">
        <v>302</v>
      </c>
      <c r="P22" s="11" t="s">
        <v>302</v>
      </c>
      <c r="Q22" s="11" t="s">
        <v>302</v>
      </c>
      <c r="R22" s="2" t="s">
        <v>56</v>
      </c>
      <c r="S22" s="2">
        <v>3565</v>
      </c>
      <c r="T22" s="2" t="s">
        <v>22</v>
      </c>
      <c r="U22" s="2" t="s">
        <v>55</v>
      </c>
      <c r="V22" s="15" t="s">
        <v>88</v>
      </c>
      <c r="W22" s="2">
        <v>8.8166247862362601E-2</v>
      </c>
      <c r="X22" s="2">
        <v>6.6124685896771937E-2</v>
      </c>
      <c r="Y22" s="2">
        <v>5.2899748717417559E-2</v>
      </c>
      <c r="Z22" s="2"/>
      <c r="AA22" s="2">
        <v>4.4083123931181301E-2</v>
      </c>
      <c r="AB22" s="2">
        <v>3.3062342948385968E-2</v>
      </c>
      <c r="AC22" s="2">
        <v>2.644987435870878E-2</v>
      </c>
    </row>
    <row r="23" spans="1:29" x14ac:dyDescent="0.25">
      <c r="A23" s="2">
        <f t="shared" si="1"/>
        <v>21</v>
      </c>
      <c r="B23" s="10">
        <v>42776</v>
      </c>
      <c r="C23" s="2" t="s">
        <v>253</v>
      </c>
      <c r="D23" s="2">
        <v>2.2599</v>
      </c>
      <c r="E23" s="2">
        <v>5.3689999999999998</v>
      </c>
      <c r="F23" s="2">
        <v>25</v>
      </c>
      <c r="G23" s="2">
        <v>80.247500000000002</v>
      </c>
      <c r="H23" s="2">
        <v>0.88361145699999999</v>
      </c>
      <c r="I23" s="2">
        <f t="shared" si="0"/>
        <v>3.8100000000000041</v>
      </c>
      <c r="J23" s="2">
        <v>32.4</v>
      </c>
      <c r="K23" s="11">
        <v>23.835000000000001</v>
      </c>
      <c r="L23" s="11">
        <v>20</v>
      </c>
      <c r="M23" s="11">
        <v>-2.14</v>
      </c>
      <c r="N23" s="11">
        <v>77.7</v>
      </c>
      <c r="O23" s="11" t="s">
        <v>302</v>
      </c>
      <c r="P23" s="11" t="s">
        <v>302</v>
      </c>
      <c r="Q23" s="11" t="s">
        <v>302</v>
      </c>
      <c r="R23" s="2" t="s">
        <v>57</v>
      </c>
      <c r="S23" s="2">
        <v>3393</v>
      </c>
      <c r="T23" s="2" t="s">
        <v>58</v>
      </c>
      <c r="U23" s="2" t="s">
        <v>59</v>
      </c>
      <c r="V23" s="15" t="s">
        <v>81</v>
      </c>
      <c r="W23" s="2">
        <v>0.12927382622843589</v>
      </c>
      <c r="X23" s="2">
        <v>9.695536967132691E-2</v>
      </c>
      <c r="Y23" s="2">
        <v>7.7564295737061542E-2</v>
      </c>
      <c r="Z23" s="2"/>
      <c r="AA23" s="2">
        <v>6.4636913114217945E-2</v>
      </c>
      <c r="AB23" s="2">
        <v>4.8477684835663455E-2</v>
      </c>
      <c r="AC23" s="2">
        <v>3.8782147868530771E-2</v>
      </c>
    </row>
    <row r="24" spans="1:29" x14ac:dyDescent="0.25">
      <c r="A24" s="2">
        <f t="shared" si="1"/>
        <v>22</v>
      </c>
      <c r="B24" s="10">
        <v>42776</v>
      </c>
      <c r="C24" s="2" t="s">
        <v>254</v>
      </c>
      <c r="D24" s="2">
        <v>2.2599</v>
      </c>
      <c r="E24" s="2">
        <v>5.3689999999999998</v>
      </c>
      <c r="F24" s="2">
        <v>25</v>
      </c>
      <c r="G24" s="2">
        <v>80.247500000000002</v>
      </c>
      <c r="H24" s="2">
        <v>0.88361145699999999</v>
      </c>
      <c r="I24" s="2">
        <f t="shared" si="0"/>
        <v>3.8000000000000043</v>
      </c>
      <c r="J24" s="2">
        <v>32.4</v>
      </c>
      <c r="K24" s="11">
        <v>23.835000000000001</v>
      </c>
      <c r="L24" s="11">
        <v>60</v>
      </c>
      <c r="M24" s="11">
        <v>-2.14</v>
      </c>
      <c r="N24" s="11">
        <v>77.7</v>
      </c>
      <c r="O24" s="11" t="s">
        <v>302</v>
      </c>
      <c r="P24" s="11" t="s">
        <v>302</v>
      </c>
      <c r="Q24" s="11" t="s">
        <v>302</v>
      </c>
      <c r="R24" s="2" t="s">
        <v>60</v>
      </c>
      <c r="S24" s="2">
        <v>3380</v>
      </c>
      <c r="T24" s="2" t="s">
        <v>20</v>
      </c>
      <c r="U24" s="2" t="s">
        <v>61</v>
      </c>
      <c r="V24" s="15" t="s">
        <v>82</v>
      </c>
      <c r="W24" s="2">
        <v>0.18108327568612945</v>
      </c>
      <c r="X24" s="2">
        <v>0.13581245676459708</v>
      </c>
      <c r="Y24" s="2">
        <v>0.10864996541167768</v>
      </c>
      <c r="Z24" s="2"/>
      <c r="AA24" s="2">
        <v>9.0541637843064723E-2</v>
      </c>
      <c r="AB24" s="2">
        <v>6.7906228382298539E-2</v>
      </c>
      <c r="AC24" s="2">
        <v>5.432498270583884E-2</v>
      </c>
    </row>
    <row r="25" spans="1:29" x14ac:dyDescent="0.25">
      <c r="A25" s="2">
        <f t="shared" si="1"/>
        <v>23</v>
      </c>
      <c r="B25" s="10">
        <v>42776</v>
      </c>
      <c r="C25" s="2" t="s">
        <v>255</v>
      </c>
      <c r="D25" s="2">
        <v>2.2599</v>
      </c>
      <c r="E25" s="2">
        <v>5.3689999999999998</v>
      </c>
      <c r="F25" s="2">
        <v>25</v>
      </c>
      <c r="G25" s="2">
        <v>80.247500000000002</v>
      </c>
      <c r="H25" s="2">
        <v>0.88361145699999999</v>
      </c>
      <c r="I25" s="2">
        <f t="shared" si="0"/>
        <v>3.7900000000000045</v>
      </c>
      <c r="J25" s="2">
        <v>32.4</v>
      </c>
      <c r="K25" s="11">
        <v>23.774000000000001</v>
      </c>
      <c r="L25" s="11">
        <v>55</v>
      </c>
      <c r="M25" s="11">
        <v>-2.06</v>
      </c>
      <c r="N25" s="11">
        <v>76.19</v>
      </c>
      <c r="O25" s="11" t="s">
        <v>302</v>
      </c>
      <c r="P25" s="11" t="s">
        <v>302</v>
      </c>
      <c r="Q25" s="11" t="s">
        <v>302</v>
      </c>
      <c r="R25" s="11" t="s">
        <v>62</v>
      </c>
      <c r="S25" s="2">
        <v>3237</v>
      </c>
      <c r="T25" s="2" t="s">
        <v>63</v>
      </c>
      <c r="U25" s="2" t="s">
        <v>54</v>
      </c>
      <c r="V25" s="15" t="s">
        <v>89</v>
      </c>
      <c r="W25" s="2">
        <v>0.19759075382195432</v>
      </c>
      <c r="X25" s="2">
        <v>0.14819306536646573</v>
      </c>
      <c r="Y25" s="2">
        <v>0.1185544522931726</v>
      </c>
      <c r="Z25" s="2"/>
      <c r="AA25" s="2">
        <v>9.8795376910977159E-2</v>
      </c>
      <c r="AB25" s="2">
        <v>7.4096532683232866E-2</v>
      </c>
      <c r="AC25" s="2">
        <v>5.9277226146586301E-2</v>
      </c>
    </row>
    <row r="26" spans="1:29" x14ac:dyDescent="0.25">
      <c r="A26" s="2">
        <f t="shared" si="1"/>
        <v>24</v>
      </c>
      <c r="B26" s="10">
        <v>42776</v>
      </c>
      <c r="C26" s="2" t="s">
        <v>256</v>
      </c>
      <c r="D26" s="2">
        <v>2.3199000000000001</v>
      </c>
      <c r="E26" s="2">
        <v>5.44</v>
      </c>
      <c r="F26" s="2">
        <v>31</v>
      </c>
      <c r="G26" s="2">
        <v>85.301299999999998</v>
      </c>
      <c r="H26" s="2">
        <v>0.85427483100000001</v>
      </c>
      <c r="I26" s="2">
        <f t="shared" si="0"/>
        <v>3.7800000000000047</v>
      </c>
      <c r="J26" s="2">
        <v>32.4</v>
      </c>
      <c r="K26" s="11">
        <v>25.152000000000001</v>
      </c>
      <c r="L26" s="11">
        <v>50</v>
      </c>
      <c r="M26" s="11">
        <v>-2.19</v>
      </c>
      <c r="N26" s="11">
        <v>75.86</v>
      </c>
      <c r="O26" s="11" t="s">
        <v>302</v>
      </c>
      <c r="P26" s="11" t="s">
        <v>310</v>
      </c>
      <c r="Q26" s="11" t="s">
        <v>302</v>
      </c>
      <c r="R26" s="11" t="s">
        <v>65</v>
      </c>
      <c r="S26" s="2">
        <v>3247</v>
      </c>
      <c r="T26" s="2" t="s">
        <v>66</v>
      </c>
      <c r="U26" s="2" t="s">
        <v>67</v>
      </c>
      <c r="V26" s="15" t="s">
        <v>88</v>
      </c>
      <c r="W26" s="2">
        <v>0.25984736447756929</v>
      </c>
      <c r="X26" s="2">
        <v>0.19488552335817697</v>
      </c>
      <c r="Y26" s="2">
        <v>0.15590841868654162</v>
      </c>
      <c r="Z26" s="2"/>
      <c r="AA26" s="2">
        <v>0.12992368223878464</v>
      </c>
      <c r="AB26" s="2">
        <v>9.7442761679088483E-2</v>
      </c>
      <c r="AC26" s="2">
        <v>7.7954209343270811E-2</v>
      </c>
    </row>
    <row r="27" spans="1:29" x14ac:dyDescent="0.25">
      <c r="A27" s="2">
        <f t="shared" si="1"/>
        <v>25</v>
      </c>
      <c r="B27" s="10">
        <v>42776</v>
      </c>
      <c r="C27" s="2" t="s">
        <v>257</v>
      </c>
      <c r="D27" s="2">
        <v>2.3199000000000001</v>
      </c>
      <c r="E27" s="2">
        <v>5.44</v>
      </c>
      <c r="F27" s="2">
        <v>31</v>
      </c>
      <c r="G27" s="2">
        <v>85.301299999999998</v>
      </c>
      <c r="H27" s="2">
        <v>0.85427483100000001</v>
      </c>
      <c r="I27" s="2">
        <f t="shared" si="0"/>
        <v>3.7700000000000049</v>
      </c>
      <c r="J27" s="2">
        <v>32.4</v>
      </c>
      <c r="K27" s="11">
        <v>25.152000000000001</v>
      </c>
      <c r="L27" s="11">
        <v>40</v>
      </c>
      <c r="M27" s="11">
        <v>-2.19</v>
      </c>
      <c r="N27" s="11">
        <v>75.86</v>
      </c>
      <c r="O27" s="11" t="s">
        <v>302</v>
      </c>
      <c r="P27" s="11" t="s">
        <v>310</v>
      </c>
      <c r="Q27" s="11" t="s">
        <v>302</v>
      </c>
      <c r="R27" s="11" t="s">
        <v>68</v>
      </c>
      <c r="S27" s="2">
        <v>3096</v>
      </c>
      <c r="T27" s="2" t="s">
        <v>66</v>
      </c>
      <c r="U27" s="2" t="s">
        <v>64</v>
      </c>
      <c r="V27" s="15" t="s">
        <v>90</v>
      </c>
      <c r="W27" s="2">
        <v>0.32210397513318423</v>
      </c>
      <c r="X27" s="2">
        <v>0.2415779813498882</v>
      </c>
      <c r="Y27" s="2">
        <v>0.19326238507991059</v>
      </c>
      <c r="Z27" s="2"/>
      <c r="AA27" s="2">
        <v>0.16105198756659211</v>
      </c>
      <c r="AB27" s="2">
        <v>0.1207889906749441</v>
      </c>
      <c r="AC27" s="2">
        <v>9.6631192539955293E-2</v>
      </c>
    </row>
    <row r="28" spans="1:29" x14ac:dyDescent="0.25">
      <c r="A28" s="2">
        <f t="shared" si="1"/>
        <v>26</v>
      </c>
      <c r="B28" s="10">
        <v>42776</v>
      </c>
      <c r="C28" s="2" t="s">
        <v>258</v>
      </c>
      <c r="D28" s="2">
        <v>2.3199000000000001</v>
      </c>
      <c r="E28" s="2">
        <v>5.44</v>
      </c>
      <c r="F28" s="2">
        <v>31</v>
      </c>
      <c r="G28" s="2">
        <v>85.301299999999998</v>
      </c>
      <c r="H28" s="2">
        <v>0.85427483100000001</v>
      </c>
      <c r="I28" s="2">
        <f t="shared" si="0"/>
        <v>3.7600000000000051</v>
      </c>
      <c r="J28" s="2">
        <v>32.4</v>
      </c>
      <c r="K28" s="11">
        <v>25.152000000000001</v>
      </c>
      <c r="L28" s="11">
        <v>40</v>
      </c>
      <c r="M28" s="11">
        <v>-2.19</v>
      </c>
      <c r="N28" s="11">
        <v>75.86</v>
      </c>
      <c r="O28" s="11" t="s">
        <v>302</v>
      </c>
      <c r="P28" s="11" t="s">
        <v>310</v>
      </c>
      <c r="Q28" s="11" t="s">
        <v>302</v>
      </c>
      <c r="R28" s="11" t="s">
        <v>69</v>
      </c>
      <c r="S28" s="2">
        <v>3024</v>
      </c>
      <c r="T28" s="2" t="s">
        <v>58</v>
      </c>
      <c r="U28" s="2" t="s">
        <v>70</v>
      </c>
      <c r="V28" s="15" t="s">
        <v>90</v>
      </c>
      <c r="W28" s="2">
        <v>0.38082024568184736</v>
      </c>
      <c r="X28" s="2">
        <v>0.28561518426138555</v>
      </c>
      <c r="Y28" s="2">
        <v>0.22849214740910848</v>
      </c>
      <c r="Z28" s="2"/>
      <c r="AA28" s="2">
        <v>0.19041012284092368</v>
      </c>
      <c r="AB28" s="2">
        <v>0.14280759213069277</v>
      </c>
      <c r="AC28" s="2">
        <v>0.11424607370455424</v>
      </c>
    </row>
    <row r="29" spans="1:29" x14ac:dyDescent="0.25">
      <c r="A29" s="2">
        <f t="shared" si="1"/>
        <v>27</v>
      </c>
      <c r="B29" s="10">
        <v>42776</v>
      </c>
      <c r="C29" s="2" t="s">
        <v>259</v>
      </c>
      <c r="D29" s="2">
        <v>2.3199000000000001</v>
      </c>
      <c r="E29" s="2">
        <v>5.44</v>
      </c>
      <c r="F29" s="2">
        <v>31</v>
      </c>
      <c r="G29" s="2">
        <v>85.301299999999998</v>
      </c>
      <c r="H29" s="2">
        <v>0.85427483100000001</v>
      </c>
      <c r="I29" s="2">
        <f t="shared" si="0"/>
        <v>3.7500000000000053</v>
      </c>
      <c r="J29" s="2">
        <v>32.4</v>
      </c>
      <c r="K29" s="11">
        <v>25.152000000000001</v>
      </c>
      <c r="L29" s="11">
        <v>40</v>
      </c>
      <c r="M29" s="11">
        <v>-2.19</v>
      </c>
      <c r="N29" s="11">
        <v>75.86</v>
      </c>
      <c r="O29" s="11" t="s">
        <v>302</v>
      </c>
      <c r="P29" s="11" t="s">
        <v>310</v>
      </c>
      <c r="Q29" s="11" t="s">
        <v>302</v>
      </c>
      <c r="R29" s="11" t="s">
        <v>71</v>
      </c>
      <c r="S29" s="2">
        <v>3047</v>
      </c>
      <c r="T29" s="2" t="s">
        <v>72</v>
      </c>
      <c r="U29" s="2" t="s">
        <v>73</v>
      </c>
      <c r="V29" s="15" t="s">
        <v>91</v>
      </c>
      <c r="W29" s="2">
        <v>0.42417079457275647</v>
      </c>
      <c r="X29" s="2">
        <v>0.31812809592956737</v>
      </c>
      <c r="Y29" s="2">
        <v>0.25450247674365395</v>
      </c>
      <c r="Z29" s="2"/>
      <c r="AA29" s="2">
        <v>0.21208539728637824</v>
      </c>
      <c r="AB29" s="2">
        <v>0.15906404796478368</v>
      </c>
      <c r="AC29" s="2">
        <v>0.12725123837182697</v>
      </c>
    </row>
    <row r="30" spans="1:29" x14ac:dyDescent="0.25">
      <c r="A30" s="2">
        <f t="shared" si="1"/>
        <v>28</v>
      </c>
      <c r="B30" s="10">
        <v>42776</v>
      </c>
      <c r="C30" s="2" t="s">
        <v>260</v>
      </c>
      <c r="D30" s="2">
        <v>2.6999</v>
      </c>
      <c r="E30" s="2">
        <v>5.46</v>
      </c>
      <c r="F30" s="2">
        <v>25</v>
      </c>
      <c r="G30" s="2">
        <v>77.058800000000005</v>
      </c>
      <c r="H30" s="2">
        <v>0.46870841000000002</v>
      </c>
      <c r="I30" s="2">
        <f t="shared" si="0"/>
        <v>3.7400000000000055</v>
      </c>
      <c r="J30" s="2">
        <v>32.4</v>
      </c>
      <c r="K30" s="11">
        <v>26.779</v>
      </c>
      <c r="L30" s="11">
        <v>30</v>
      </c>
      <c r="M30" s="11">
        <v>-2.7</v>
      </c>
      <c r="N30" s="11">
        <v>75.55</v>
      </c>
      <c r="O30" s="11" t="s">
        <v>302</v>
      </c>
      <c r="P30" s="11" t="s">
        <v>310</v>
      </c>
      <c r="Q30" s="11" t="s">
        <v>302</v>
      </c>
      <c r="R30" s="11" t="s">
        <v>74</v>
      </c>
      <c r="S30" s="11">
        <v>3111</v>
      </c>
      <c r="T30" s="2" t="s">
        <v>75</v>
      </c>
      <c r="U30" s="2" t="s">
        <v>77</v>
      </c>
      <c r="V30" s="15" t="s">
        <v>90</v>
      </c>
      <c r="W30" s="2">
        <v>0.64351961225107812</v>
      </c>
      <c r="X30" s="2">
        <v>0.48263970918830856</v>
      </c>
      <c r="Y30" s="2">
        <v>0.38611176735064695</v>
      </c>
      <c r="Z30" s="2"/>
      <c r="AA30" s="2">
        <v>0.32175980612553906</v>
      </c>
      <c r="AB30" s="2">
        <v>0.24131985459415428</v>
      </c>
      <c r="AC30" s="2">
        <v>0.19305588367532348</v>
      </c>
    </row>
    <row r="31" spans="1:29" x14ac:dyDescent="0.25">
      <c r="A31" s="2">
        <f t="shared" si="1"/>
        <v>29</v>
      </c>
      <c r="B31" s="10">
        <v>42776</v>
      </c>
      <c r="C31" s="2" t="s">
        <v>261</v>
      </c>
      <c r="D31" s="2">
        <v>2.6999</v>
      </c>
      <c r="E31" s="2">
        <v>5.46</v>
      </c>
      <c r="F31" s="2">
        <v>25</v>
      </c>
      <c r="G31" s="2">
        <v>77.058800000000005</v>
      </c>
      <c r="H31" s="2">
        <v>0.46870841000000002</v>
      </c>
      <c r="I31" s="2">
        <f t="shared" si="0"/>
        <v>3.7300000000000058</v>
      </c>
      <c r="J31" s="2">
        <v>32.4</v>
      </c>
      <c r="K31" s="13">
        <v>26.779</v>
      </c>
      <c r="L31" s="13">
        <v>40</v>
      </c>
      <c r="M31" s="13">
        <v>-2.7</v>
      </c>
      <c r="N31" s="13">
        <v>75.55</v>
      </c>
      <c r="O31" s="13" t="s">
        <v>302</v>
      </c>
      <c r="P31" s="13" t="s">
        <v>310</v>
      </c>
      <c r="Q31" s="13" t="s">
        <v>302</v>
      </c>
      <c r="R31" s="13" t="s">
        <v>92</v>
      </c>
      <c r="S31" s="11">
        <v>3026</v>
      </c>
      <c r="T31" s="2" t="s">
        <v>94</v>
      </c>
      <c r="U31" s="2" t="s">
        <v>93</v>
      </c>
      <c r="V31" s="15" t="s">
        <v>81</v>
      </c>
      <c r="W31" s="2">
        <v>0.88170876559373546</v>
      </c>
      <c r="X31" s="2">
        <v>0.66128157419530154</v>
      </c>
      <c r="Y31" s="2">
        <v>0.52902525935624134</v>
      </c>
      <c r="Z31" s="2"/>
      <c r="AA31" s="2">
        <v>0.44085438279686773</v>
      </c>
      <c r="AB31" s="2">
        <v>0.33064078709765077</v>
      </c>
      <c r="AC31" s="2">
        <v>0.26451262967812067</v>
      </c>
    </row>
    <row r="32" spans="1:29" x14ac:dyDescent="0.25">
      <c r="A32" s="2">
        <f t="shared" si="1"/>
        <v>30</v>
      </c>
      <c r="B32" s="10">
        <v>42776</v>
      </c>
      <c r="C32" s="2" t="s">
        <v>262</v>
      </c>
      <c r="D32" s="2">
        <v>2.6999</v>
      </c>
      <c r="E32" s="2">
        <v>5.46</v>
      </c>
      <c r="F32" s="2">
        <v>25</v>
      </c>
      <c r="G32" s="2">
        <v>77.058800000000005</v>
      </c>
      <c r="H32" s="2">
        <v>0.46870841000000002</v>
      </c>
      <c r="I32" s="2">
        <f t="shared" si="0"/>
        <v>3.720000000000006</v>
      </c>
      <c r="J32" s="2">
        <v>32.4</v>
      </c>
      <c r="K32" s="13">
        <v>26.565999999999999</v>
      </c>
      <c r="L32" s="13">
        <v>40</v>
      </c>
      <c r="M32" s="13">
        <v>-2.9</v>
      </c>
      <c r="N32" s="13">
        <v>75.22</v>
      </c>
      <c r="O32" s="13" t="s">
        <v>302</v>
      </c>
      <c r="P32" s="13" t="s">
        <v>310</v>
      </c>
      <c r="Q32" s="13" t="s">
        <v>302</v>
      </c>
      <c r="R32" s="13" t="s">
        <v>95</v>
      </c>
      <c r="S32" s="2">
        <v>2966</v>
      </c>
      <c r="T32" s="2" t="s">
        <v>75</v>
      </c>
      <c r="U32" s="2" t="s">
        <v>50</v>
      </c>
      <c r="V32" s="15" t="s">
        <v>82</v>
      </c>
      <c r="W32" s="2">
        <v>1.1637286740372916</v>
      </c>
      <c r="X32" s="2">
        <v>0.87279650552796872</v>
      </c>
      <c r="Y32" s="2">
        <v>0.69823720442237514</v>
      </c>
      <c r="Z32" s="2"/>
      <c r="AA32" s="2">
        <v>0.58186433701864582</v>
      </c>
      <c r="AB32" s="2">
        <v>0.43639825276398436</v>
      </c>
      <c r="AC32" s="2">
        <v>0.34911860221118757</v>
      </c>
    </row>
    <row r="33" spans="1:29" x14ac:dyDescent="0.25">
      <c r="A33" s="2">
        <f t="shared" si="1"/>
        <v>31</v>
      </c>
      <c r="B33" s="10">
        <v>42776</v>
      </c>
      <c r="C33" s="2" t="s">
        <v>263</v>
      </c>
      <c r="D33" s="2">
        <v>2.6999</v>
      </c>
      <c r="E33" s="2">
        <v>5.46</v>
      </c>
      <c r="F33" s="2">
        <v>25</v>
      </c>
      <c r="G33" s="2">
        <v>77.058800000000005</v>
      </c>
      <c r="H33" s="2">
        <v>0.46870841000000002</v>
      </c>
      <c r="I33" s="2">
        <f t="shared" si="0"/>
        <v>3.7100000000000062</v>
      </c>
      <c r="J33" s="2">
        <v>32.4</v>
      </c>
      <c r="K33" s="13">
        <v>26.565999999999999</v>
      </c>
      <c r="L33" s="13">
        <v>45</v>
      </c>
      <c r="M33" s="13">
        <v>-2.9</v>
      </c>
      <c r="N33" s="13">
        <v>75.22</v>
      </c>
      <c r="O33" s="13" t="s">
        <v>302</v>
      </c>
      <c r="P33" s="13" t="s">
        <v>310</v>
      </c>
      <c r="Q33" s="13" t="s">
        <v>302</v>
      </c>
      <c r="R33" s="13" t="s">
        <v>96</v>
      </c>
      <c r="S33" s="2">
        <v>2916</v>
      </c>
      <c r="T33" s="2" t="s">
        <v>98</v>
      </c>
      <c r="U33" s="2" t="s">
        <v>97</v>
      </c>
      <c r="V33" s="15" t="s">
        <v>81</v>
      </c>
      <c r="W33" s="2">
        <v>1.4377820450183108</v>
      </c>
      <c r="X33" s="2">
        <v>1.078336533763733</v>
      </c>
      <c r="Y33" s="2">
        <v>0.86266922701098658</v>
      </c>
      <c r="Z33" s="2"/>
      <c r="AA33" s="2">
        <v>0.71889102250915538</v>
      </c>
      <c r="AB33" s="2">
        <v>0.53916826688186648</v>
      </c>
      <c r="AC33" s="2">
        <v>0.43133461350549329</v>
      </c>
    </row>
    <row r="34" spans="1:29" x14ac:dyDescent="0.25">
      <c r="A34" s="2">
        <f t="shared" si="1"/>
        <v>32</v>
      </c>
      <c r="B34" s="10">
        <v>42776</v>
      </c>
      <c r="C34" s="2" t="s">
        <v>264</v>
      </c>
      <c r="D34" s="2">
        <v>3.1299000000000001</v>
      </c>
      <c r="E34" s="2">
        <v>6.09</v>
      </c>
      <c r="F34" s="2">
        <v>27</v>
      </c>
      <c r="G34" s="2">
        <v>74.219200000000001</v>
      </c>
      <c r="H34" s="2">
        <v>0.27875704699999998</v>
      </c>
      <c r="I34" s="2">
        <f t="shared" si="0"/>
        <v>3.7000000000000064</v>
      </c>
      <c r="J34" s="2">
        <v>32.4</v>
      </c>
      <c r="K34" s="11">
        <v>28.106000000000002</v>
      </c>
      <c r="L34" s="11">
        <v>50</v>
      </c>
      <c r="M34" s="11">
        <v>-3.39</v>
      </c>
      <c r="N34" s="11">
        <v>75.48</v>
      </c>
      <c r="O34" s="11" t="s">
        <v>302</v>
      </c>
      <c r="P34" s="11" t="s">
        <v>310</v>
      </c>
      <c r="Q34" s="11" t="s">
        <v>302</v>
      </c>
      <c r="R34" s="11" t="s">
        <v>99</v>
      </c>
      <c r="S34" s="2">
        <v>2949</v>
      </c>
      <c r="T34" s="2" t="s">
        <v>94</v>
      </c>
      <c r="U34" s="2" t="s">
        <v>100</v>
      </c>
      <c r="V34" s="15" t="s">
        <v>79</v>
      </c>
      <c r="W34" s="2">
        <v>2.0567194030722296</v>
      </c>
      <c r="X34" s="2">
        <v>1.5425395523041721</v>
      </c>
      <c r="Y34" s="2">
        <v>1.2340316418433379</v>
      </c>
      <c r="Z34" s="2"/>
      <c r="AA34" s="2">
        <v>1.0283597015361148</v>
      </c>
      <c r="AB34" s="2">
        <v>0.77126977615208603</v>
      </c>
      <c r="AC34" s="2">
        <v>0.61701582092166896</v>
      </c>
    </row>
    <row r="35" spans="1:29" x14ac:dyDescent="0.25">
      <c r="A35" s="2">
        <f t="shared" si="1"/>
        <v>33</v>
      </c>
      <c r="B35" s="10">
        <v>42776</v>
      </c>
      <c r="C35" s="2" t="s">
        <v>265</v>
      </c>
      <c r="D35" s="2">
        <v>3.1299000000000001</v>
      </c>
      <c r="E35" s="2">
        <v>6.09</v>
      </c>
      <c r="F35" s="2">
        <v>27</v>
      </c>
      <c r="G35" s="2">
        <v>74.219200000000001</v>
      </c>
      <c r="H35" s="2">
        <v>0.27875704699999998</v>
      </c>
      <c r="I35" s="2">
        <f t="shared" si="0"/>
        <v>3.6900000000000066</v>
      </c>
      <c r="J35" s="2">
        <v>32.4</v>
      </c>
      <c r="K35" s="11">
        <v>28.106000000000002</v>
      </c>
      <c r="L35" s="11">
        <v>30</v>
      </c>
      <c r="M35" s="11">
        <v>-3.39</v>
      </c>
      <c r="N35" s="11">
        <v>75.48</v>
      </c>
      <c r="O35" s="11" t="s">
        <v>302</v>
      </c>
      <c r="P35" s="11" t="s">
        <v>310</v>
      </c>
      <c r="Q35" s="11" t="s">
        <v>302</v>
      </c>
      <c r="R35" s="11" t="s">
        <v>102</v>
      </c>
      <c r="S35" s="2">
        <v>3011</v>
      </c>
      <c r="T35" s="2" t="s">
        <v>31</v>
      </c>
      <c r="U35" s="2" t="s">
        <v>103</v>
      </c>
      <c r="V35" s="15" t="s">
        <v>91</v>
      </c>
      <c r="W35" s="2">
        <v>2.6998594187168332</v>
      </c>
      <c r="X35" s="2">
        <v>2.0248945640376248</v>
      </c>
      <c r="Y35" s="2">
        <v>1.6199156512301003</v>
      </c>
      <c r="Z35" s="2"/>
      <c r="AA35" s="2">
        <v>1.3499297093584166</v>
      </c>
      <c r="AB35" s="2">
        <v>1.0124472820188124</v>
      </c>
      <c r="AC35" s="2">
        <v>0.80995782561505014</v>
      </c>
    </row>
    <row r="36" spans="1:29" x14ac:dyDescent="0.25">
      <c r="A36" s="2">
        <f t="shared" si="1"/>
        <v>34</v>
      </c>
      <c r="B36" s="10">
        <v>42776</v>
      </c>
      <c r="C36" s="2" t="s">
        <v>266</v>
      </c>
      <c r="D36" s="2">
        <v>3.1299000000000001</v>
      </c>
      <c r="E36" s="2">
        <v>6.09</v>
      </c>
      <c r="F36" s="2">
        <v>27</v>
      </c>
      <c r="G36" s="2">
        <v>74.219200000000001</v>
      </c>
      <c r="H36" s="2">
        <v>0.27875704699999998</v>
      </c>
      <c r="I36" s="2">
        <f t="shared" si="0"/>
        <v>3.6800000000000068</v>
      </c>
      <c r="J36" s="2">
        <v>32.4</v>
      </c>
      <c r="K36" s="11">
        <v>27.861000000000001</v>
      </c>
      <c r="L36" s="11">
        <v>30</v>
      </c>
      <c r="M36" s="11">
        <v>-3.63</v>
      </c>
      <c r="N36" s="11">
        <v>74.86</v>
      </c>
      <c r="O36" s="11" t="s">
        <v>302</v>
      </c>
      <c r="P36" s="11" t="s">
        <v>310</v>
      </c>
      <c r="Q36" s="11" t="s">
        <v>302</v>
      </c>
      <c r="R36" s="11" t="s">
        <v>104</v>
      </c>
      <c r="S36" s="2">
        <v>3184</v>
      </c>
      <c r="T36" s="2" t="s">
        <v>106</v>
      </c>
      <c r="U36" s="2" t="s">
        <v>105</v>
      </c>
      <c r="V36" s="15" t="s">
        <v>107</v>
      </c>
      <c r="W36" s="2">
        <v>3.3976325056692742</v>
      </c>
      <c r="X36" s="2">
        <v>2.5482243792519554</v>
      </c>
      <c r="Y36" s="2">
        <v>2.0385795034015648</v>
      </c>
      <c r="Z36" s="2"/>
      <c r="AA36" s="2">
        <v>1.6988162528346371</v>
      </c>
      <c r="AB36" s="2">
        <v>1.2741121896259777</v>
      </c>
      <c r="AC36" s="2">
        <v>1.0192897517007824</v>
      </c>
    </row>
    <row r="37" spans="1:29" x14ac:dyDescent="0.25">
      <c r="A37" s="2">
        <f t="shared" si="1"/>
        <v>35</v>
      </c>
      <c r="B37" s="10">
        <v>42776</v>
      </c>
      <c r="C37" s="2" t="s">
        <v>267</v>
      </c>
      <c r="D37" s="2">
        <v>3.1299000000000001</v>
      </c>
      <c r="E37" s="2">
        <v>6.09</v>
      </c>
      <c r="F37" s="2">
        <v>27</v>
      </c>
      <c r="G37" s="2">
        <v>74.219200000000001</v>
      </c>
      <c r="H37" s="2">
        <v>0.27875704699999998</v>
      </c>
      <c r="I37" s="2">
        <f t="shared" si="0"/>
        <v>3.670000000000007</v>
      </c>
      <c r="J37" s="2">
        <v>32.4</v>
      </c>
      <c r="K37" s="11">
        <v>27.861000000000001</v>
      </c>
      <c r="L37" s="11">
        <v>50</v>
      </c>
      <c r="M37" s="11">
        <v>-3.63</v>
      </c>
      <c r="N37" s="11">
        <v>74.86</v>
      </c>
      <c r="O37" s="11" t="s">
        <v>302</v>
      </c>
      <c r="P37" s="11" t="s">
        <v>302</v>
      </c>
      <c r="Q37" s="11" t="s">
        <v>302</v>
      </c>
      <c r="R37" s="11" t="s">
        <v>108</v>
      </c>
      <c r="S37" s="2">
        <v>3118</v>
      </c>
      <c r="T37" s="2" t="s">
        <v>94</v>
      </c>
      <c r="U37" s="2" t="s">
        <v>109</v>
      </c>
      <c r="V37" s="15" t="s">
        <v>91</v>
      </c>
      <c r="W37" s="2">
        <v>4.1234367456893377</v>
      </c>
      <c r="X37" s="2">
        <v>3.0925775592670028</v>
      </c>
      <c r="Y37" s="2">
        <v>2.4740620474136028</v>
      </c>
      <c r="Z37" s="2"/>
      <c r="AA37" s="2">
        <v>2.0617183728446689</v>
      </c>
      <c r="AB37" s="2">
        <v>1.5462887796335014</v>
      </c>
      <c r="AC37" s="2">
        <v>1.2370310237068014</v>
      </c>
    </row>
    <row r="38" spans="1:29" x14ac:dyDescent="0.25">
      <c r="A38" s="2">
        <f t="shared" si="1"/>
        <v>36</v>
      </c>
      <c r="B38" s="10">
        <v>42776</v>
      </c>
      <c r="C38" s="2" t="s">
        <v>268</v>
      </c>
      <c r="D38" s="2">
        <v>3.1299000000000001</v>
      </c>
      <c r="E38" s="2">
        <v>6.09</v>
      </c>
      <c r="F38" s="2">
        <v>27</v>
      </c>
      <c r="G38" s="2">
        <v>62.500799999999998</v>
      </c>
      <c r="H38" s="2">
        <v>0.47992490799999998</v>
      </c>
      <c r="I38" s="2">
        <f t="shared" si="0"/>
        <v>3.6600000000000072</v>
      </c>
      <c r="J38" s="2">
        <v>32.4</v>
      </c>
      <c r="K38" s="11">
        <v>29.088999999999999</v>
      </c>
      <c r="L38" s="11">
        <v>20</v>
      </c>
      <c r="M38" s="11">
        <v>-3.66</v>
      </c>
      <c r="N38" s="11">
        <v>74.86</v>
      </c>
      <c r="O38" s="11" t="s">
        <v>302</v>
      </c>
      <c r="P38" s="11" t="s">
        <v>310</v>
      </c>
      <c r="Q38" s="11" t="s">
        <v>302</v>
      </c>
      <c r="R38" s="11" t="s">
        <v>110</v>
      </c>
      <c r="S38" s="2">
        <v>3105</v>
      </c>
      <c r="T38" s="2" t="s">
        <v>112</v>
      </c>
      <c r="U38" s="2" t="s">
        <v>111</v>
      </c>
      <c r="V38" s="15" t="s">
        <v>113</v>
      </c>
      <c r="W38" s="2">
        <v>4.9503815138011165</v>
      </c>
      <c r="X38" s="2">
        <v>3.7127861353508367</v>
      </c>
      <c r="Y38" s="2">
        <v>2.9702289082806699</v>
      </c>
      <c r="Z38" s="2"/>
      <c r="AA38" s="2">
        <v>2.4751907569005582</v>
      </c>
      <c r="AB38" s="2">
        <v>1.8563930676754183</v>
      </c>
      <c r="AC38" s="2">
        <v>1.4851144541403349</v>
      </c>
    </row>
    <row r="39" spans="1:29" x14ac:dyDescent="0.25">
      <c r="A39" s="2">
        <f t="shared" si="1"/>
        <v>37</v>
      </c>
      <c r="B39" s="10">
        <v>42776</v>
      </c>
      <c r="C39" s="2" t="s">
        <v>269</v>
      </c>
      <c r="D39" s="2">
        <v>3.1299000000000001</v>
      </c>
      <c r="E39" s="2">
        <v>6.09</v>
      </c>
      <c r="F39" s="2">
        <v>27</v>
      </c>
      <c r="G39" s="2">
        <v>62.500799999999998</v>
      </c>
      <c r="H39" s="2">
        <v>0.47992490799999998</v>
      </c>
      <c r="I39" s="2">
        <f t="shared" si="0"/>
        <v>3.6500000000000075</v>
      </c>
      <c r="J39" s="2">
        <v>32.4</v>
      </c>
      <c r="K39" s="11">
        <v>29.088999999999999</v>
      </c>
      <c r="L39" s="11">
        <v>30</v>
      </c>
      <c r="M39" s="11">
        <v>-3.66</v>
      </c>
      <c r="N39" s="11">
        <v>74.86</v>
      </c>
      <c r="O39" s="11" t="s">
        <v>302</v>
      </c>
      <c r="P39" s="11" t="s">
        <v>310</v>
      </c>
      <c r="Q39" s="11" t="s">
        <v>302</v>
      </c>
      <c r="R39" s="11" t="s">
        <v>114</v>
      </c>
      <c r="S39" s="2">
        <v>3059</v>
      </c>
      <c r="T39" s="2" t="s">
        <v>94</v>
      </c>
      <c r="U39" s="2" t="s">
        <v>115</v>
      </c>
      <c r="V39" s="15" t="s">
        <v>82</v>
      </c>
      <c r="W39" s="2">
        <v>5.6895441140669476</v>
      </c>
      <c r="X39" s="2">
        <v>4.2671580855502098</v>
      </c>
      <c r="Y39" s="2">
        <v>3.4137264684401685</v>
      </c>
      <c r="Z39" s="2"/>
      <c r="AA39" s="2">
        <v>2.8447720570334738</v>
      </c>
      <c r="AB39" s="2">
        <v>2.1335790427751049</v>
      </c>
      <c r="AC39" s="2">
        <v>1.7068632342200842</v>
      </c>
    </row>
    <row r="40" spans="1:29" x14ac:dyDescent="0.25">
      <c r="A40" s="2">
        <f t="shared" si="1"/>
        <v>38</v>
      </c>
      <c r="B40" s="10">
        <v>42776</v>
      </c>
      <c r="C40" s="2" t="s">
        <v>270</v>
      </c>
      <c r="D40" s="2">
        <v>3.1299000000000001</v>
      </c>
      <c r="E40" s="2">
        <v>6.09</v>
      </c>
      <c r="F40" s="2">
        <v>27</v>
      </c>
      <c r="G40" s="2">
        <v>62.500799999999998</v>
      </c>
      <c r="H40" s="2">
        <v>0.47992490799999998</v>
      </c>
      <c r="I40" s="2">
        <f t="shared" si="0"/>
        <v>3.6400000000000077</v>
      </c>
      <c r="J40" s="2">
        <v>32.4</v>
      </c>
      <c r="K40" s="11">
        <v>29.088999999999999</v>
      </c>
      <c r="L40" s="11">
        <v>35</v>
      </c>
      <c r="M40" s="11">
        <v>-3.66</v>
      </c>
      <c r="N40" s="11">
        <v>74.86</v>
      </c>
      <c r="O40" s="11" t="s">
        <v>302</v>
      </c>
      <c r="P40" s="11" t="s">
        <v>310</v>
      </c>
      <c r="Q40" s="11" t="s">
        <v>302</v>
      </c>
      <c r="R40" s="11" t="s">
        <v>116</v>
      </c>
      <c r="S40" s="2">
        <v>3040</v>
      </c>
      <c r="T40" s="2" t="s">
        <v>20</v>
      </c>
      <c r="U40" s="2" t="s">
        <v>88</v>
      </c>
      <c r="V40" s="15" t="s">
        <v>82</v>
      </c>
      <c r="W40" s="2">
        <v>6.5920938906874591</v>
      </c>
      <c r="X40" s="2">
        <v>4.9440704180155937</v>
      </c>
      <c r="Y40" s="2">
        <v>3.9552563344124754</v>
      </c>
      <c r="Z40" s="2"/>
      <c r="AA40" s="2">
        <v>3.2960469453437296</v>
      </c>
      <c r="AB40" s="2">
        <v>2.4720352090077968</v>
      </c>
      <c r="AC40" s="2">
        <v>1.9776281672062377</v>
      </c>
    </row>
    <row r="41" spans="1:29" x14ac:dyDescent="0.25">
      <c r="A41" s="2">
        <f t="shared" si="1"/>
        <v>39</v>
      </c>
      <c r="B41" s="10">
        <v>42776</v>
      </c>
      <c r="C41" s="2" t="s">
        <v>271</v>
      </c>
      <c r="D41" s="2">
        <v>3.1299000000000001</v>
      </c>
      <c r="E41" s="2">
        <v>6.09</v>
      </c>
      <c r="F41" s="2">
        <v>27</v>
      </c>
      <c r="G41" s="2">
        <v>62.500799999999998</v>
      </c>
      <c r="H41" s="2">
        <v>0.47992490799999998</v>
      </c>
      <c r="I41" s="2">
        <f t="shared" si="0"/>
        <v>3.6300000000000079</v>
      </c>
      <c r="J41" s="2">
        <v>32.4</v>
      </c>
      <c r="K41" s="11">
        <v>29.088999999999999</v>
      </c>
      <c r="L41" s="11">
        <v>40</v>
      </c>
      <c r="M41" s="11">
        <v>-3.66</v>
      </c>
      <c r="N41" s="11">
        <v>74.86</v>
      </c>
      <c r="O41" s="11" t="s">
        <v>302</v>
      </c>
      <c r="P41" s="11" t="s">
        <v>310</v>
      </c>
      <c r="Q41" s="11" t="s">
        <v>302</v>
      </c>
      <c r="R41" s="11" t="s">
        <v>120</v>
      </c>
      <c r="S41" s="2">
        <v>3128</v>
      </c>
      <c r="T41" s="2" t="s">
        <v>112</v>
      </c>
      <c r="U41" s="2" t="s">
        <v>38</v>
      </c>
      <c r="V41" s="15" t="s">
        <v>113</v>
      </c>
      <c r="W41" s="2">
        <v>7.4190386587992379</v>
      </c>
      <c r="X41" s="2">
        <v>5.5642789940994275</v>
      </c>
      <c r="Y41" s="2">
        <v>4.4514231952795429</v>
      </c>
      <c r="Z41" s="2"/>
      <c r="AA41" s="2">
        <v>3.7095193293996189</v>
      </c>
      <c r="AB41" s="2">
        <v>2.7821394970497137</v>
      </c>
      <c r="AC41" s="2">
        <v>2.2257115976397714</v>
      </c>
    </row>
    <row r="42" spans="1:29" x14ac:dyDescent="0.25">
      <c r="A42" s="2">
        <f t="shared" si="1"/>
        <v>40</v>
      </c>
      <c r="B42" s="10">
        <v>42776</v>
      </c>
      <c r="C42" s="2" t="s">
        <v>272</v>
      </c>
      <c r="D42" s="2">
        <v>3.22</v>
      </c>
      <c r="E42" s="2">
        <v>6.17</v>
      </c>
      <c r="F42" s="2">
        <v>31</v>
      </c>
      <c r="G42" s="2">
        <v>85.267700000000005</v>
      </c>
      <c r="H42" s="2">
        <v>0.58904900299999996</v>
      </c>
      <c r="I42" s="2">
        <f t="shared" si="0"/>
        <v>3.6200000000000081</v>
      </c>
      <c r="J42" s="2">
        <v>32.4</v>
      </c>
      <c r="K42" s="11">
        <v>29.509</v>
      </c>
      <c r="L42" s="11">
        <v>40</v>
      </c>
      <c r="M42" s="11">
        <v>-4.05</v>
      </c>
      <c r="N42" s="11">
        <v>73.290000000000006</v>
      </c>
      <c r="O42" s="11" t="s">
        <v>302</v>
      </c>
      <c r="P42" s="11" t="s">
        <v>310</v>
      </c>
      <c r="Q42" s="11" t="s">
        <v>302</v>
      </c>
      <c r="R42" s="11" t="s">
        <v>121</v>
      </c>
      <c r="S42" s="2">
        <v>3228</v>
      </c>
      <c r="T42" s="2" t="s">
        <v>122</v>
      </c>
      <c r="U42" s="2" t="s">
        <v>67</v>
      </c>
      <c r="V42" s="15" t="s">
        <v>90</v>
      </c>
      <c r="W42" s="2">
        <v>8.2456151599007548</v>
      </c>
      <c r="X42" s="2">
        <v>6.1842113699255661</v>
      </c>
      <c r="Y42" s="2">
        <v>4.9473690959404539</v>
      </c>
      <c r="Z42" s="2"/>
      <c r="AA42" s="2">
        <v>4.1228075799503774</v>
      </c>
      <c r="AB42" s="2">
        <v>3.092105684962783</v>
      </c>
      <c r="AC42" s="2">
        <v>2.473684547970227</v>
      </c>
    </row>
    <row r="43" spans="1:29" x14ac:dyDescent="0.25">
      <c r="A43" s="2">
        <f t="shared" si="1"/>
        <v>41</v>
      </c>
      <c r="B43" s="10">
        <v>42776</v>
      </c>
      <c r="C43" s="2" t="s">
        <v>273</v>
      </c>
      <c r="D43" s="2">
        <v>3.22</v>
      </c>
      <c r="E43" s="2">
        <v>6.17</v>
      </c>
      <c r="F43" s="2">
        <v>31</v>
      </c>
      <c r="G43" s="2">
        <v>85.267700000000005</v>
      </c>
      <c r="H43" s="2">
        <v>0.58904900299999996</v>
      </c>
      <c r="I43" s="2">
        <f t="shared" si="0"/>
        <v>3.6100000000000083</v>
      </c>
      <c r="J43" s="2">
        <v>32.4</v>
      </c>
      <c r="K43" s="11">
        <v>29.509</v>
      </c>
      <c r="L43" s="11">
        <v>40</v>
      </c>
      <c r="M43" s="11">
        <v>-4.05</v>
      </c>
      <c r="N43" s="11">
        <v>73.290000000000006</v>
      </c>
      <c r="O43" s="11" t="s">
        <v>302</v>
      </c>
      <c r="P43" s="11" t="s">
        <v>310</v>
      </c>
      <c r="Q43" s="11" t="s">
        <v>302</v>
      </c>
      <c r="R43" s="11" t="s">
        <v>123</v>
      </c>
      <c r="S43" s="2">
        <v>2901</v>
      </c>
      <c r="T43" s="2" t="s">
        <v>125</v>
      </c>
      <c r="U43" s="2" t="s">
        <v>124</v>
      </c>
      <c r="V43" s="15" t="s">
        <v>89</v>
      </c>
      <c r="W43" s="2">
        <v>9.3191914641553595</v>
      </c>
      <c r="X43" s="2">
        <v>6.9893935981165196</v>
      </c>
      <c r="Y43" s="2">
        <v>5.591514878493216</v>
      </c>
      <c r="Z43" s="2"/>
      <c r="AA43" s="2">
        <v>4.6595957320776797</v>
      </c>
      <c r="AB43" s="2">
        <v>3.4946967990582598</v>
      </c>
      <c r="AC43" s="2">
        <v>2.795757439246608</v>
      </c>
    </row>
    <row r="44" spans="1:29" x14ac:dyDescent="0.25">
      <c r="A44" s="2">
        <f t="shared" si="1"/>
        <v>42</v>
      </c>
      <c r="B44" s="10">
        <v>42776</v>
      </c>
      <c r="C44" s="2" t="s">
        <v>274</v>
      </c>
      <c r="D44" s="2">
        <v>3.22</v>
      </c>
      <c r="E44" s="2">
        <v>6.17</v>
      </c>
      <c r="F44" s="2">
        <v>31</v>
      </c>
      <c r="G44" s="2">
        <v>85.267700000000005</v>
      </c>
      <c r="H44" s="2">
        <v>0.58904900299999996</v>
      </c>
      <c r="I44" s="2">
        <f t="shared" si="0"/>
        <v>3.6000000000000085</v>
      </c>
      <c r="J44" s="2">
        <v>32.4</v>
      </c>
      <c r="K44" s="11">
        <v>29.509</v>
      </c>
      <c r="L44" s="11">
        <v>40</v>
      </c>
      <c r="M44" s="11">
        <v>-4.05</v>
      </c>
      <c r="N44" s="11">
        <v>73.290000000000006</v>
      </c>
      <c r="O44" s="11" t="s">
        <v>302</v>
      </c>
      <c r="P44" s="11" t="s">
        <v>310</v>
      </c>
      <c r="Q44" s="11" t="s">
        <v>302</v>
      </c>
      <c r="R44" s="11" t="s">
        <v>126</v>
      </c>
      <c r="S44" s="2">
        <v>2723</v>
      </c>
      <c r="T44" s="2" t="s">
        <v>128</v>
      </c>
      <c r="U44" s="2" t="s">
        <v>127</v>
      </c>
      <c r="V44" s="15" t="s">
        <v>90</v>
      </c>
      <c r="W44" s="2">
        <v>10.338045073846828</v>
      </c>
      <c r="X44" s="2">
        <v>7.7535338053851213</v>
      </c>
      <c r="Y44" s="2">
        <v>6.2028270443080977</v>
      </c>
      <c r="Z44" s="2"/>
      <c r="AA44" s="2">
        <v>5.1690225369234142</v>
      </c>
      <c r="AB44" s="2">
        <v>3.8767669026925606</v>
      </c>
      <c r="AC44" s="2">
        <v>3.1014135221540489</v>
      </c>
    </row>
    <row r="45" spans="1:29" x14ac:dyDescent="0.25">
      <c r="A45" s="2">
        <f t="shared" si="1"/>
        <v>43</v>
      </c>
      <c r="B45" s="10">
        <v>42776</v>
      </c>
      <c r="C45" s="2" t="s">
        <v>275</v>
      </c>
      <c r="D45" s="2">
        <v>3.22</v>
      </c>
      <c r="E45" s="2">
        <v>6.17</v>
      </c>
      <c r="F45" s="2">
        <v>31</v>
      </c>
      <c r="G45" s="2">
        <v>85.267700000000005</v>
      </c>
      <c r="H45" s="2">
        <v>0.58904900299999996</v>
      </c>
      <c r="I45" s="2">
        <f t="shared" si="0"/>
        <v>3.5900000000000087</v>
      </c>
      <c r="J45" s="2">
        <v>32.4</v>
      </c>
      <c r="K45" s="11">
        <v>29.509</v>
      </c>
      <c r="L45" s="11">
        <v>40</v>
      </c>
      <c r="M45" s="11">
        <v>-4.05</v>
      </c>
      <c r="N45" s="11">
        <v>73.290000000000006</v>
      </c>
      <c r="O45" s="11" t="s">
        <v>302</v>
      </c>
      <c r="P45" s="11" t="s">
        <v>310</v>
      </c>
      <c r="Q45" s="11" t="s">
        <v>302</v>
      </c>
      <c r="R45" s="11" t="s">
        <v>129</v>
      </c>
      <c r="S45" s="2">
        <v>3346</v>
      </c>
      <c r="T45" s="2" t="s">
        <v>63</v>
      </c>
      <c r="U45" s="2" t="s">
        <v>130</v>
      </c>
      <c r="V45" s="15" t="s">
        <v>113</v>
      </c>
      <c r="W45" s="2">
        <v>11.303154624602096</v>
      </c>
      <c r="X45" s="2">
        <v>8.4773659684515721</v>
      </c>
      <c r="Y45" s="2">
        <v>6.7818927747612578</v>
      </c>
      <c r="Z45" s="2"/>
      <c r="AA45" s="2">
        <v>5.6515773123010478</v>
      </c>
      <c r="AB45" s="2">
        <v>4.238682984225786</v>
      </c>
      <c r="AC45" s="2">
        <v>3.3909463873806289</v>
      </c>
    </row>
    <row r="46" spans="1:29" x14ac:dyDescent="0.25">
      <c r="A46" s="2">
        <f t="shared" si="1"/>
        <v>44</v>
      </c>
      <c r="B46" s="10">
        <v>42776</v>
      </c>
      <c r="C46" s="2" t="s">
        <v>276</v>
      </c>
      <c r="D46" s="2">
        <v>3.22</v>
      </c>
      <c r="E46" s="2">
        <v>6.17</v>
      </c>
      <c r="F46" s="2">
        <v>31</v>
      </c>
      <c r="G46" s="2">
        <v>91.055899999999994</v>
      </c>
      <c r="H46" s="2">
        <v>0.84377178200000003</v>
      </c>
      <c r="I46" s="2">
        <f t="shared" si="0"/>
        <v>3.580000000000009</v>
      </c>
      <c r="J46" s="2">
        <v>32.4</v>
      </c>
      <c r="K46" s="11">
        <v>30.064</v>
      </c>
      <c r="L46" s="11">
        <v>40</v>
      </c>
      <c r="M46" s="11">
        <v>-4.34</v>
      </c>
      <c r="N46" s="11">
        <v>71.489999999999995</v>
      </c>
      <c r="O46" s="11" t="s">
        <v>302</v>
      </c>
      <c r="P46" s="11" t="s">
        <v>310</v>
      </c>
      <c r="Q46" s="11" t="s">
        <v>302</v>
      </c>
      <c r="R46" s="11" t="s">
        <v>131</v>
      </c>
      <c r="S46" s="2">
        <v>3758</v>
      </c>
      <c r="T46" s="2" t="s">
        <v>94</v>
      </c>
      <c r="U46" s="2" t="s">
        <v>64</v>
      </c>
      <c r="V46" s="15" t="s">
        <v>91</v>
      </c>
      <c r="W46" s="2">
        <v>12.384591148174337</v>
      </c>
      <c r="X46" s="2">
        <v>9.2884433611307529</v>
      </c>
      <c r="Y46" s="2">
        <v>7.430754688904603</v>
      </c>
      <c r="Z46" s="2"/>
      <c r="AA46" s="2">
        <v>6.1922955740871686</v>
      </c>
      <c r="AB46" s="2">
        <v>4.6442216805653764</v>
      </c>
      <c r="AC46" s="2">
        <v>3.7153773444523015</v>
      </c>
    </row>
    <row r="47" spans="1:29" x14ac:dyDescent="0.25">
      <c r="A47" s="2">
        <f t="shared" si="1"/>
        <v>45</v>
      </c>
      <c r="B47" s="10">
        <v>42776</v>
      </c>
      <c r="C47" s="2" t="s">
        <v>277</v>
      </c>
      <c r="D47" s="2">
        <v>3.22</v>
      </c>
      <c r="E47" s="2">
        <v>6.17</v>
      </c>
      <c r="F47" s="2">
        <v>31</v>
      </c>
      <c r="G47" s="2">
        <v>91.055899999999994</v>
      </c>
      <c r="H47" s="2">
        <v>0.84377178200000003</v>
      </c>
      <c r="I47" s="2">
        <f t="shared" si="0"/>
        <v>3.5700000000000092</v>
      </c>
      <c r="J47" s="2">
        <v>32.4</v>
      </c>
      <c r="K47" s="11">
        <v>30.064</v>
      </c>
      <c r="L47" s="11">
        <v>50</v>
      </c>
      <c r="M47" s="11">
        <v>-4.34</v>
      </c>
      <c r="N47" s="11">
        <v>71.489999999999995</v>
      </c>
      <c r="O47" s="11" t="s">
        <v>302</v>
      </c>
      <c r="P47" s="11" t="s">
        <v>310</v>
      </c>
      <c r="Q47" s="11" t="s">
        <v>302</v>
      </c>
      <c r="R47" s="11" t="s">
        <v>132</v>
      </c>
      <c r="S47" s="2">
        <v>3176</v>
      </c>
      <c r="T47" s="2" t="s">
        <v>19</v>
      </c>
      <c r="U47" s="2" t="s">
        <v>38</v>
      </c>
      <c r="V47" s="15" t="s">
        <v>77</v>
      </c>
      <c r="W47" s="2">
        <v>13.631108779511422</v>
      </c>
      <c r="X47" s="2">
        <v>10.223331584633566</v>
      </c>
      <c r="Y47" s="2">
        <v>8.1786652677068545</v>
      </c>
      <c r="Z47" s="2"/>
      <c r="AA47" s="2">
        <v>6.8155543897557109</v>
      </c>
      <c r="AB47" s="2">
        <v>5.1116657923167832</v>
      </c>
      <c r="AC47" s="2">
        <v>4.0893326338534273</v>
      </c>
    </row>
    <row r="48" spans="1:29" x14ac:dyDescent="0.25">
      <c r="A48" s="2">
        <f t="shared" si="1"/>
        <v>46</v>
      </c>
      <c r="B48" s="10">
        <v>42776</v>
      </c>
      <c r="C48" s="2" t="s">
        <v>278</v>
      </c>
      <c r="D48" s="2">
        <v>3.22</v>
      </c>
      <c r="E48" s="2">
        <v>6.17</v>
      </c>
      <c r="F48" s="2">
        <v>31</v>
      </c>
      <c r="G48" s="2">
        <v>91.055899999999994</v>
      </c>
      <c r="H48" s="2">
        <v>0.84377178200000003</v>
      </c>
      <c r="I48" s="2">
        <f t="shared" si="0"/>
        <v>3.5600000000000094</v>
      </c>
      <c r="J48" s="2">
        <v>32.4</v>
      </c>
      <c r="K48" s="11">
        <v>30.064</v>
      </c>
      <c r="L48" s="11">
        <v>40</v>
      </c>
      <c r="M48" s="11">
        <v>-4.34</v>
      </c>
      <c r="N48" s="11">
        <v>71.489999999999995</v>
      </c>
      <c r="O48" s="11" t="s">
        <v>302</v>
      </c>
      <c r="P48" s="11" t="s">
        <v>310</v>
      </c>
      <c r="Q48" s="11" t="s">
        <v>302</v>
      </c>
      <c r="R48" s="11" t="s">
        <v>133</v>
      </c>
      <c r="S48" s="2">
        <v>2519</v>
      </c>
      <c r="T48" s="2" t="s">
        <v>106</v>
      </c>
      <c r="U48" s="2" t="s">
        <v>42</v>
      </c>
      <c r="V48" s="15" t="s">
        <v>77</v>
      </c>
      <c r="W48" s="2">
        <v>14.672516222547344</v>
      </c>
      <c r="X48" s="2">
        <v>11.004387166910508</v>
      </c>
      <c r="Y48" s="2">
        <v>8.8035097335284078</v>
      </c>
      <c r="Z48" s="2"/>
      <c r="AA48" s="2">
        <v>7.336258111273672</v>
      </c>
      <c r="AB48" s="2">
        <v>5.502193583455254</v>
      </c>
      <c r="AC48" s="2">
        <v>4.4017548667642039</v>
      </c>
    </row>
    <row r="49" spans="1:29" x14ac:dyDescent="0.25">
      <c r="A49" s="2">
        <f t="shared" si="1"/>
        <v>47</v>
      </c>
      <c r="B49" s="10">
        <v>42776</v>
      </c>
      <c r="C49" s="2" t="s">
        <v>279</v>
      </c>
      <c r="D49" s="2">
        <v>3.22</v>
      </c>
      <c r="E49" s="2">
        <v>6.17</v>
      </c>
      <c r="F49" s="2">
        <v>31</v>
      </c>
      <c r="G49" s="2">
        <v>91.055899999999994</v>
      </c>
      <c r="H49" s="2">
        <v>0.84377178200000003</v>
      </c>
      <c r="I49" s="2">
        <f t="shared" si="0"/>
        <v>3.5500000000000096</v>
      </c>
      <c r="J49" s="2">
        <v>32.4</v>
      </c>
      <c r="K49" s="11">
        <v>30.064</v>
      </c>
      <c r="L49" s="11">
        <v>40</v>
      </c>
      <c r="M49" s="11">
        <v>-4.34</v>
      </c>
      <c r="N49" s="11">
        <v>71.489999999999995</v>
      </c>
      <c r="O49" s="11" t="s">
        <v>302</v>
      </c>
      <c r="P49" s="11" t="s">
        <v>310</v>
      </c>
      <c r="Q49" s="11" t="s">
        <v>302</v>
      </c>
      <c r="R49" s="11" t="s">
        <v>134</v>
      </c>
      <c r="S49" s="2">
        <v>1972</v>
      </c>
      <c r="T49" s="2" t="s">
        <v>122</v>
      </c>
      <c r="U49" s="2" t="s">
        <v>135</v>
      </c>
      <c r="V49" s="15" t="s">
        <v>136</v>
      </c>
      <c r="W49" s="2">
        <v>15.616023057951027</v>
      </c>
      <c r="X49" s="2">
        <v>11.712017293463271</v>
      </c>
      <c r="Y49" s="2">
        <v>9.3696138347706182</v>
      </c>
      <c r="Z49" s="2"/>
      <c r="AA49" s="2">
        <v>7.8080115289755136</v>
      </c>
      <c r="AB49" s="2">
        <v>5.8560086467316355</v>
      </c>
      <c r="AC49" s="2">
        <v>4.6848069173853091</v>
      </c>
    </row>
    <row r="50" spans="1:29" x14ac:dyDescent="0.25">
      <c r="A50" s="2"/>
      <c r="B50" s="10"/>
      <c r="C50" s="2" t="s">
        <v>320</v>
      </c>
      <c r="D50" s="2"/>
      <c r="E50" s="2"/>
      <c r="F50" s="2"/>
      <c r="G50" s="2"/>
      <c r="H50" s="2"/>
      <c r="I50" s="2"/>
      <c r="J50" s="2"/>
      <c r="K50" s="11"/>
      <c r="L50" s="11"/>
      <c r="M50" s="11"/>
      <c r="N50" s="11"/>
      <c r="O50" s="11"/>
      <c r="P50" s="11"/>
      <c r="Q50" s="11"/>
      <c r="R50" s="11"/>
      <c r="S50" s="2"/>
      <c r="T50" s="2"/>
      <c r="U50" s="2"/>
      <c r="V50" s="15"/>
      <c r="W50" s="2">
        <v>16.559529893354711</v>
      </c>
      <c r="X50" s="2">
        <v>12.419647420016034</v>
      </c>
      <c r="Y50" s="2">
        <v>9.9357179360128285</v>
      </c>
      <c r="Z50" s="2"/>
      <c r="AA50" s="2">
        <v>8.2797649466773553</v>
      </c>
      <c r="AB50" s="2">
        <v>6.2098237100080169</v>
      </c>
      <c r="AC50" s="2">
        <v>4.9678589680064142</v>
      </c>
    </row>
    <row r="51" spans="1:29" x14ac:dyDescent="0.25">
      <c r="A51" s="2"/>
      <c r="B51" s="10"/>
      <c r="C51" s="2" t="s">
        <v>321</v>
      </c>
      <c r="D51" s="2"/>
      <c r="E51" s="2"/>
      <c r="F51" s="2"/>
      <c r="G51" s="2"/>
      <c r="H51" s="2"/>
      <c r="I51" s="2"/>
      <c r="J51" s="2"/>
      <c r="K51" s="11"/>
      <c r="L51" s="11"/>
      <c r="M51" s="11"/>
      <c r="N51" s="11"/>
      <c r="O51" s="11"/>
      <c r="P51" s="11"/>
      <c r="Q51" s="11"/>
      <c r="R51" s="11"/>
      <c r="S51" s="2"/>
      <c r="T51" s="2"/>
      <c r="U51" s="2"/>
      <c r="V51" s="15"/>
      <c r="W51" s="2">
        <v>17.503036728758396</v>
      </c>
      <c r="X51" s="2">
        <v>13.127277546568797</v>
      </c>
      <c r="Y51" s="2">
        <v>10.501822037255039</v>
      </c>
      <c r="Z51" s="2"/>
      <c r="AA51" s="2">
        <v>8.7515183643791978</v>
      </c>
      <c r="AB51" s="2">
        <v>6.5636387732843984</v>
      </c>
      <c r="AC51" s="2">
        <v>5.2509110186275194</v>
      </c>
    </row>
    <row r="52" spans="1:29" x14ac:dyDescent="0.25">
      <c r="A52" s="2"/>
      <c r="B52" s="10"/>
      <c r="C52" s="2" t="s">
        <v>322</v>
      </c>
      <c r="D52" s="2"/>
      <c r="E52" s="2"/>
      <c r="F52" s="2"/>
      <c r="G52" s="2"/>
      <c r="H52" s="2"/>
      <c r="I52" s="2"/>
      <c r="J52" s="2"/>
      <c r="K52" s="11"/>
      <c r="L52" s="11"/>
      <c r="M52" s="11"/>
      <c r="N52" s="11"/>
      <c r="O52" s="11"/>
      <c r="P52" s="11"/>
      <c r="Q52" s="11"/>
      <c r="R52" s="11"/>
      <c r="S52" s="2"/>
      <c r="T52" s="2"/>
      <c r="U52" s="2"/>
      <c r="V52" s="15"/>
      <c r="W52" s="2">
        <v>18.446543564162081</v>
      </c>
      <c r="X52" s="2">
        <v>13.83490767312156</v>
      </c>
      <c r="Y52" s="2">
        <v>11.067926138497249</v>
      </c>
      <c r="Z52" s="2"/>
      <c r="AA52" s="2">
        <v>9.2232717820810404</v>
      </c>
      <c r="AB52" s="2">
        <v>6.9174538365607798</v>
      </c>
      <c r="AC52" s="2">
        <v>5.5339630692486246</v>
      </c>
    </row>
    <row r="53" spans="1:29" x14ac:dyDescent="0.25">
      <c r="A53" s="2"/>
      <c r="B53" s="10"/>
      <c r="C53" s="2" t="s">
        <v>323</v>
      </c>
      <c r="D53" s="2"/>
      <c r="E53" s="2"/>
      <c r="F53" s="2"/>
      <c r="G53" s="2"/>
      <c r="H53" s="2"/>
      <c r="I53" s="2"/>
      <c r="J53" s="2"/>
      <c r="K53" s="11"/>
      <c r="L53" s="11"/>
      <c r="M53" s="11"/>
      <c r="N53" s="11"/>
      <c r="O53" s="11"/>
      <c r="P53" s="11"/>
      <c r="Q53" s="11"/>
      <c r="R53" s="11"/>
      <c r="S53" s="2"/>
      <c r="T53" s="2"/>
      <c r="U53" s="2"/>
      <c r="V53" s="15"/>
      <c r="W53" s="2">
        <v>19.390050399565766</v>
      </c>
      <c r="X53" s="2">
        <v>14.542537799674323</v>
      </c>
      <c r="Y53" s="2">
        <v>11.634030239739459</v>
      </c>
      <c r="Z53" s="2"/>
      <c r="AA53" s="2">
        <v>9.6950251997828829</v>
      </c>
      <c r="AB53" s="2">
        <v>7.2712688998371613</v>
      </c>
      <c r="AC53" s="2">
        <v>5.8170151198697297</v>
      </c>
    </row>
    <row r="54" spans="1:29" x14ac:dyDescent="0.25">
      <c r="A54" s="2">
        <f>48</f>
        <v>48</v>
      </c>
      <c r="B54" s="10">
        <v>42776</v>
      </c>
      <c r="C54" s="2" t="s">
        <v>280</v>
      </c>
      <c r="D54" s="2">
        <v>3.61</v>
      </c>
      <c r="E54" s="2">
        <v>6.25</v>
      </c>
      <c r="F54" s="2">
        <v>28</v>
      </c>
      <c r="G54" s="2">
        <v>90.077299999999994</v>
      </c>
      <c r="H54" s="2">
        <v>1.4403900119999999</v>
      </c>
      <c r="I54" s="2">
        <f>I49-0.01</f>
        <v>3.5400000000000098</v>
      </c>
      <c r="J54" s="2">
        <v>32.4</v>
      </c>
      <c r="K54" s="11">
        <v>31.1401</v>
      </c>
      <c r="L54" s="11">
        <v>50</v>
      </c>
      <c r="M54" s="11">
        <v>-5.62</v>
      </c>
      <c r="N54" s="11">
        <v>70.61</v>
      </c>
      <c r="O54" s="11" t="s">
        <v>302</v>
      </c>
      <c r="P54" s="11" t="s">
        <v>310</v>
      </c>
      <c r="Q54" s="11" t="s">
        <v>302</v>
      </c>
      <c r="R54" s="11" t="s">
        <v>137</v>
      </c>
      <c r="S54" s="2">
        <v>16480</v>
      </c>
      <c r="T54" s="2" t="s">
        <v>139</v>
      </c>
      <c r="U54" s="2" t="s">
        <v>138</v>
      </c>
      <c r="V54" s="15" t="s">
        <v>91</v>
      </c>
      <c r="W54" s="2">
        <v>21.069847839565764</v>
      </c>
      <c r="X54" s="2">
        <v>15.802385879674322</v>
      </c>
      <c r="Y54" s="2">
        <v>12.641908703739459</v>
      </c>
      <c r="Z54" s="2"/>
      <c r="AA54" s="2">
        <v>10.534923919782882</v>
      </c>
      <c r="AB54" s="2">
        <v>7.901192939837161</v>
      </c>
      <c r="AC54" s="2">
        <v>6.3209543518697293</v>
      </c>
    </row>
    <row r="55" spans="1:29" x14ac:dyDescent="0.25">
      <c r="A55" s="2">
        <f t="shared" si="1"/>
        <v>49</v>
      </c>
      <c r="B55" s="10">
        <v>42776</v>
      </c>
      <c r="C55" s="2" t="s">
        <v>281</v>
      </c>
      <c r="D55" s="2">
        <v>3.61</v>
      </c>
      <c r="E55" s="2">
        <v>6.25</v>
      </c>
      <c r="F55" s="2">
        <v>28</v>
      </c>
      <c r="G55" s="2">
        <v>90.077299999999994</v>
      </c>
      <c r="H55" s="2">
        <v>1.4403900119999999</v>
      </c>
      <c r="I55" s="2">
        <f t="shared" si="0"/>
        <v>3.53000000000001</v>
      </c>
      <c r="J55" s="2">
        <v>32.4</v>
      </c>
      <c r="K55" s="2">
        <v>31.1401</v>
      </c>
      <c r="L55" s="2">
        <v>40</v>
      </c>
      <c r="M55" s="2">
        <v>-5.62</v>
      </c>
      <c r="N55" s="2">
        <v>70.61</v>
      </c>
      <c r="O55" s="2" t="s">
        <v>302</v>
      </c>
      <c r="P55" s="2" t="s">
        <v>310</v>
      </c>
      <c r="Q55" s="2" t="s">
        <v>302</v>
      </c>
      <c r="R55" s="2" t="s">
        <v>140</v>
      </c>
      <c r="S55" s="2">
        <v>3254</v>
      </c>
      <c r="T55" s="2" t="s">
        <v>112</v>
      </c>
      <c r="U55" s="2" t="s">
        <v>78</v>
      </c>
      <c r="V55" s="15" t="s">
        <v>107</v>
      </c>
      <c r="W55" s="2">
        <v>22.950292847856673</v>
      </c>
      <c r="X55" s="2">
        <v>17.212719635892505</v>
      </c>
      <c r="Y55" s="2">
        <v>13.770175708714003</v>
      </c>
      <c r="Z55" s="2"/>
      <c r="AA55" s="2">
        <v>11.475146423928337</v>
      </c>
      <c r="AB55" s="2">
        <v>8.6063598179462524</v>
      </c>
      <c r="AC55" s="2">
        <v>6.8850878543570015</v>
      </c>
    </row>
    <row r="56" spans="1:29" x14ac:dyDescent="0.25">
      <c r="A56" s="2"/>
      <c r="B56" s="10"/>
      <c r="C56" s="2" t="s">
        <v>324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5"/>
      <c r="W56" s="2">
        <v>24.830737856147582</v>
      </c>
      <c r="X56" s="2">
        <v>18.623053392110688</v>
      </c>
      <c r="Y56" s="2">
        <v>14.898442713688549</v>
      </c>
      <c r="Z56" s="2"/>
      <c r="AA56" s="2">
        <v>12.415368928073791</v>
      </c>
      <c r="AB56" s="2">
        <v>9.3115266960553438</v>
      </c>
      <c r="AC56" s="2">
        <v>7.4492213568442747</v>
      </c>
    </row>
    <row r="57" spans="1:29" x14ac:dyDescent="0.25">
      <c r="A57" s="2"/>
      <c r="B57" s="10"/>
      <c r="C57" s="2" t="s">
        <v>325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5"/>
      <c r="W57" s="2">
        <v>26.711182864438491</v>
      </c>
      <c r="X57" s="2">
        <v>20.03338714832887</v>
      </c>
      <c r="Y57" s="2">
        <v>16.026709718663096</v>
      </c>
      <c r="Z57" s="2"/>
      <c r="AA57" s="2">
        <v>13.355591432219246</v>
      </c>
      <c r="AB57" s="2">
        <v>10.016693574164435</v>
      </c>
      <c r="AC57" s="2">
        <v>8.0133548593315478</v>
      </c>
    </row>
    <row r="58" spans="1:29" x14ac:dyDescent="0.25">
      <c r="A58" s="2"/>
      <c r="B58" s="10"/>
      <c r="C58" s="2" t="s">
        <v>326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5"/>
      <c r="W58" s="2">
        <v>28.591627872729401</v>
      </c>
      <c r="X58" s="2">
        <v>21.443720904547053</v>
      </c>
      <c r="Y58" s="2">
        <v>17.154976723637642</v>
      </c>
      <c r="Z58" s="2"/>
      <c r="AA58" s="2">
        <v>14.2958139363647</v>
      </c>
      <c r="AB58" s="2">
        <v>10.721860452273527</v>
      </c>
      <c r="AC58" s="2">
        <v>8.5774883618188209</v>
      </c>
    </row>
    <row r="59" spans="1:29" x14ac:dyDescent="0.25">
      <c r="A59" s="2">
        <v>50</v>
      </c>
      <c r="B59" s="10">
        <v>42776</v>
      </c>
      <c r="C59" s="2" t="s">
        <v>282</v>
      </c>
      <c r="D59" s="2">
        <v>3.98</v>
      </c>
      <c r="E59" s="2">
        <v>6.84</v>
      </c>
      <c r="F59" s="2">
        <v>30</v>
      </c>
      <c r="G59" s="2">
        <v>85.848699999999994</v>
      </c>
      <c r="H59" s="2">
        <v>1.2083537820000001</v>
      </c>
      <c r="I59" s="2">
        <f>I55-0.01</f>
        <v>3.5200000000000102</v>
      </c>
      <c r="J59" s="2">
        <v>32.4</v>
      </c>
      <c r="K59" s="2">
        <v>31.6</v>
      </c>
      <c r="L59" s="2">
        <v>50</v>
      </c>
      <c r="M59" s="2">
        <v>-6.3</v>
      </c>
      <c r="N59" s="2">
        <v>70.349999999999994</v>
      </c>
      <c r="O59" s="2" t="s">
        <v>302</v>
      </c>
      <c r="P59" s="2" t="s">
        <v>310</v>
      </c>
      <c r="Q59" s="2" t="s">
        <v>302</v>
      </c>
      <c r="R59" s="2" t="s">
        <v>141</v>
      </c>
      <c r="S59" s="2">
        <v>11010</v>
      </c>
      <c r="T59" s="2" t="s">
        <v>75</v>
      </c>
      <c r="U59" s="2" t="s">
        <v>79</v>
      </c>
      <c r="V59" s="15" t="s">
        <v>142</v>
      </c>
      <c r="W59" s="2">
        <v>30.646335962690742</v>
      </c>
      <c r="X59" s="2">
        <v>22.984751972018056</v>
      </c>
      <c r="Y59" s="2">
        <v>18.387801577614447</v>
      </c>
      <c r="Z59" s="2"/>
      <c r="AA59" s="2">
        <v>15.323167981345371</v>
      </c>
      <c r="AB59" s="2">
        <v>11.492375986009028</v>
      </c>
      <c r="AC59" s="2">
        <v>9.1939007888072233</v>
      </c>
    </row>
    <row r="60" spans="1:29" x14ac:dyDescent="0.25">
      <c r="A60" s="2">
        <f t="shared" si="1"/>
        <v>51</v>
      </c>
      <c r="B60" s="10">
        <v>42776</v>
      </c>
      <c r="C60" s="2" t="s">
        <v>283</v>
      </c>
      <c r="D60" s="2">
        <v>3.98</v>
      </c>
      <c r="E60" s="2">
        <v>6.84</v>
      </c>
      <c r="F60" s="2">
        <v>30</v>
      </c>
      <c r="G60" s="2">
        <v>85.848699999999994</v>
      </c>
      <c r="H60" s="2">
        <v>1.2083537820000001</v>
      </c>
      <c r="I60" s="2">
        <f t="shared" si="0"/>
        <v>3.5100000000000104</v>
      </c>
      <c r="J60" s="2">
        <v>32.4</v>
      </c>
      <c r="K60" s="2">
        <v>31.6</v>
      </c>
      <c r="L60" s="2">
        <v>50</v>
      </c>
      <c r="M60" s="2">
        <v>-6.3</v>
      </c>
      <c r="N60" s="2">
        <v>70.349999999999994</v>
      </c>
      <c r="O60" s="2" t="s">
        <v>302</v>
      </c>
      <c r="P60" s="2" t="s">
        <v>310</v>
      </c>
      <c r="Q60" s="2" t="s">
        <v>302</v>
      </c>
      <c r="R60" s="2" t="s">
        <v>143</v>
      </c>
      <c r="S60" s="2">
        <v>2088</v>
      </c>
      <c r="T60" s="2" t="s">
        <v>144</v>
      </c>
      <c r="U60" s="2" t="s">
        <v>148</v>
      </c>
      <c r="V60" s="15" t="s">
        <v>145</v>
      </c>
      <c r="W60" s="2">
        <v>31.57414027159945</v>
      </c>
      <c r="X60" s="2">
        <v>23.680605203699589</v>
      </c>
      <c r="Y60" s="2">
        <v>18.944484162959672</v>
      </c>
      <c r="Z60" s="2"/>
      <c r="AA60" s="2">
        <v>15.787070135799725</v>
      </c>
      <c r="AB60" s="2">
        <v>11.840302601849794</v>
      </c>
      <c r="AC60" s="2">
        <v>9.4722420814798358</v>
      </c>
    </row>
    <row r="61" spans="1:29" x14ac:dyDescent="0.25">
      <c r="A61" s="2">
        <f t="shared" si="1"/>
        <v>52</v>
      </c>
      <c r="B61" s="10">
        <v>42776</v>
      </c>
      <c r="C61" s="2" t="s">
        <v>284</v>
      </c>
      <c r="D61" s="2">
        <v>3.98</v>
      </c>
      <c r="E61" s="2">
        <v>6.84</v>
      </c>
      <c r="F61" s="2">
        <v>30</v>
      </c>
      <c r="G61" s="2">
        <v>85.848699999999994</v>
      </c>
      <c r="H61" s="2">
        <v>1.2083537820000001</v>
      </c>
      <c r="I61" s="2">
        <f t="shared" si="0"/>
        <v>3.5000000000000107</v>
      </c>
      <c r="J61" s="2">
        <v>32.4</v>
      </c>
      <c r="K61" s="2">
        <v>31.6</v>
      </c>
      <c r="L61" s="2">
        <v>40</v>
      </c>
      <c r="M61" s="2">
        <v>-6.3</v>
      </c>
      <c r="N61" s="2">
        <v>70.349999999999994</v>
      </c>
      <c r="O61" s="2" t="s">
        <v>302</v>
      </c>
      <c r="P61" s="2" t="s">
        <v>310</v>
      </c>
      <c r="Q61" s="2" t="s">
        <v>302</v>
      </c>
      <c r="R61" s="2" t="s">
        <v>146</v>
      </c>
      <c r="S61" s="2">
        <v>693</v>
      </c>
      <c r="T61" s="2" t="s">
        <v>149</v>
      </c>
      <c r="U61" s="2" t="s">
        <v>147</v>
      </c>
      <c r="V61" s="15" t="s">
        <v>150</v>
      </c>
      <c r="W61" s="2">
        <v>32.681866990460314</v>
      </c>
      <c r="X61" s="2">
        <v>24.511400242845234</v>
      </c>
      <c r="Y61" s="2">
        <v>19.609120194276187</v>
      </c>
      <c r="Z61" s="2"/>
      <c r="AA61" s="2">
        <v>16.340933495230157</v>
      </c>
      <c r="AB61" s="2">
        <v>12.255700121422617</v>
      </c>
      <c r="AC61" s="2">
        <v>9.8045600971380935</v>
      </c>
    </row>
    <row r="62" spans="1:29" x14ac:dyDescent="0.25">
      <c r="A62" s="2">
        <f t="shared" si="1"/>
        <v>53</v>
      </c>
      <c r="B62" s="10">
        <v>42776</v>
      </c>
      <c r="C62" s="2" t="s">
        <v>285</v>
      </c>
      <c r="D62" s="2">
        <v>3.98</v>
      </c>
      <c r="E62" s="2">
        <v>6.84</v>
      </c>
      <c r="F62" s="2">
        <v>30</v>
      </c>
      <c r="G62" s="2">
        <v>85.848699999999994</v>
      </c>
      <c r="H62" s="2">
        <v>1.2083537820000001</v>
      </c>
      <c r="I62" s="2">
        <f t="shared" si="0"/>
        <v>3.4900000000000109</v>
      </c>
      <c r="J62" s="2">
        <v>32.4</v>
      </c>
      <c r="K62" s="2">
        <v>32.064999999999998</v>
      </c>
      <c r="L62" s="2">
        <v>50</v>
      </c>
      <c r="M62" s="2">
        <v>-6.37</v>
      </c>
      <c r="N62" s="2">
        <v>70.75</v>
      </c>
      <c r="O62" s="2" t="s">
        <v>302</v>
      </c>
      <c r="P62" s="2" t="s">
        <v>310</v>
      </c>
      <c r="Q62" s="2" t="s">
        <v>302</v>
      </c>
      <c r="R62" s="2" t="s">
        <v>151</v>
      </c>
      <c r="S62" s="2">
        <v>1088</v>
      </c>
      <c r="T62" s="2" t="s">
        <v>152</v>
      </c>
      <c r="U62" s="2" t="s">
        <v>138</v>
      </c>
      <c r="V62" s="15" t="s">
        <v>77</v>
      </c>
      <c r="W62" s="2">
        <v>34.580581368342649</v>
      </c>
      <c r="X62" s="2">
        <v>25.935436026256983</v>
      </c>
      <c r="Y62" s="2">
        <v>20.748348821005589</v>
      </c>
      <c r="Z62" s="2"/>
      <c r="AA62" s="2">
        <v>17.290290684171325</v>
      </c>
      <c r="AB62" s="2">
        <v>12.967718013128492</v>
      </c>
      <c r="AC62" s="2">
        <v>10.374174410502794</v>
      </c>
    </row>
    <row r="63" spans="1:29" x14ac:dyDescent="0.25">
      <c r="A63" s="2"/>
      <c r="B63" s="10"/>
      <c r="C63" s="2" t="s">
        <v>327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5"/>
      <c r="W63" s="2">
        <v>36.479295746224984</v>
      </c>
      <c r="X63" s="2">
        <v>27.359471809668733</v>
      </c>
      <c r="Y63" s="2">
        <v>21.887577447734991</v>
      </c>
      <c r="Z63" s="2"/>
      <c r="AA63" s="2">
        <v>18.239647873112492</v>
      </c>
      <c r="AB63" s="2">
        <v>13.679735904834367</v>
      </c>
      <c r="AC63" s="2">
        <v>10.943788723867495</v>
      </c>
    </row>
    <row r="64" spans="1:29" x14ac:dyDescent="0.25">
      <c r="A64" s="2"/>
      <c r="B64" s="10"/>
      <c r="C64" s="2" t="s">
        <v>328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5"/>
      <c r="W64" s="2">
        <v>38.37801012410732</v>
      </c>
      <c r="X64" s="2">
        <v>28.783507593080483</v>
      </c>
      <c r="Y64" s="2">
        <v>23.026806074464393</v>
      </c>
      <c r="Z64" s="2"/>
      <c r="AA64" s="2">
        <v>19.18900506205366</v>
      </c>
      <c r="AB64" s="2">
        <v>14.391753796540241</v>
      </c>
      <c r="AC64" s="2">
        <v>11.513403037232196</v>
      </c>
    </row>
    <row r="65" spans="1:29" x14ac:dyDescent="0.25">
      <c r="A65" s="2">
        <v>54</v>
      </c>
      <c r="B65" s="10">
        <v>42776</v>
      </c>
      <c r="C65" s="2" t="s">
        <v>286</v>
      </c>
      <c r="D65" s="2">
        <v>3.98</v>
      </c>
      <c r="E65" s="2">
        <v>6.84</v>
      </c>
      <c r="F65" s="2">
        <v>30</v>
      </c>
      <c r="G65" s="2">
        <v>85.848699999999994</v>
      </c>
      <c r="H65" s="2">
        <v>1.2083537820000001</v>
      </c>
      <c r="I65" s="2">
        <f>I62-0.01</f>
        <v>3.4800000000000111</v>
      </c>
      <c r="J65" s="2">
        <v>32.4</v>
      </c>
      <c r="K65" s="2">
        <v>31.843</v>
      </c>
      <c r="L65" s="2">
        <v>40</v>
      </c>
      <c r="M65" s="2">
        <v>-6.54</v>
      </c>
      <c r="N65" s="2">
        <v>70.95</v>
      </c>
      <c r="O65" s="2" t="s">
        <v>302</v>
      </c>
      <c r="P65" s="2" t="s">
        <v>310</v>
      </c>
      <c r="Q65" s="2" t="s">
        <v>302</v>
      </c>
      <c r="R65" s="2" t="s">
        <v>153</v>
      </c>
      <c r="S65" s="2">
        <v>10310</v>
      </c>
      <c r="T65" s="2" t="s">
        <v>16</v>
      </c>
      <c r="U65" s="2" t="s">
        <v>83</v>
      </c>
      <c r="V65" s="15" t="s">
        <v>142</v>
      </c>
      <c r="W65" s="2">
        <v>40.907851905029503</v>
      </c>
      <c r="X65" s="2">
        <v>30.68088892877212</v>
      </c>
      <c r="Y65" s="2">
        <v>24.544711143017704</v>
      </c>
      <c r="Z65" s="2"/>
      <c r="AA65" s="2">
        <v>20.453925952514751</v>
      </c>
      <c r="AB65" s="2">
        <v>15.34044446438606</v>
      </c>
      <c r="AC65" s="2">
        <v>12.272355571508852</v>
      </c>
    </row>
    <row r="66" spans="1:29" x14ac:dyDescent="0.25">
      <c r="A66" s="2">
        <f t="shared" si="1"/>
        <v>55</v>
      </c>
      <c r="B66" s="10">
        <v>42776</v>
      </c>
      <c r="C66" s="2" t="s">
        <v>287</v>
      </c>
      <c r="D66" s="2">
        <v>3.98</v>
      </c>
      <c r="E66" s="2">
        <v>6.84</v>
      </c>
      <c r="F66" s="2">
        <v>30</v>
      </c>
      <c r="G66" s="2">
        <v>81.502700000000004</v>
      </c>
      <c r="H66" s="2">
        <v>0.986640348</v>
      </c>
      <c r="I66" s="2">
        <f t="shared" si="0"/>
        <v>3.4700000000000113</v>
      </c>
      <c r="J66" s="2">
        <v>32.4</v>
      </c>
      <c r="K66" s="2">
        <v>31.962</v>
      </c>
      <c r="L66" s="2">
        <v>40</v>
      </c>
      <c r="M66" s="2">
        <v>-6.62</v>
      </c>
      <c r="N66" s="2">
        <v>71.41</v>
      </c>
      <c r="O66" s="2" t="s">
        <v>302</v>
      </c>
      <c r="P66" s="2" t="s">
        <v>310</v>
      </c>
      <c r="Q66" s="2" t="s">
        <v>302</v>
      </c>
      <c r="R66" s="2" t="s">
        <v>154</v>
      </c>
      <c r="S66" s="2">
        <v>1649</v>
      </c>
      <c r="T66" s="2" t="s">
        <v>112</v>
      </c>
      <c r="U66" s="2" t="s">
        <v>138</v>
      </c>
      <c r="V66" s="15" t="s">
        <v>155</v>
      </c>
      <c r="W66" s="2">
        <v>43.333027691187439</v>
      </c>
      <c r="X66" s="2">
        <v>32.499770768390569</v>
      </c>
      <c r="Y66" s="2">
        <v>25.999816614712465</v>
      </c>
      <c r="Z66" s="2"/>
      <c r="AA66" s="2">
        <v>21.66651384559372</v>
      </c>
      <c r="AB66" s="2">
        <v>16.249885384195284</v>
      </c>
      <c r="AC66" s="2">
        <v>12.999908307356232</v>
      </c>
    </row>
    <row r="67" spans="1:29" x14ac:dyDescent="0.25">
      <c r="A67" s="2">
        <f t="shared" si="1"/>
        <v>56</v>
      </c>
      <c r="B67" s="10">
        <v>42776</v>
      </c>
      <c r="C67" s="2" t="s">
        <v>288</v>
      </c>
      <c r="D67" s="2">
        <v>3.98</v>
      </c>
      <c r="E67" s="2">
        <v>6.84</v>
      </c>
      <c r="F67" s="2">
        <v>30</v>
      </c>
      <c r="G67" s="2">
        <v>81.502700000000004</v>
      </c>
      <c r="H67" s="2">
        <v>0.986640348</v>
      </c>
      <c r="I67" s="2">
        <f t="shared" si="0"/>
        <v>3.4600000000000115</v>
      </c>
      <c r="J67" s="2">
        <v>32.4</v>
      </c>
      <c r="K67" s="2">
        <v>31.93</v>
      </c>
      <c r="L67" s="2">
        <v>40</v>
      </c>
      <c r="M67" s="2">
        <v>-6.57</v>
      </c>
      <c r="N67" s="2">
        <v>71.16</v>
      </c>
      <c r="O67" s="2" t="s">
        <v>302</v>
      </c>
      <c r="P67" s="2" t="s">
        <v>310</v>
      </c>
      <c r="Q67" s="2" t="s">
        <v>302</v>
      </c>
      <c r="R67" s="11" t="s">
        <v>156</v>
      </c>
      <c r="S67" s="2">
        <v>4603</v>
      </c>
      <c r="T67" s="2" t="s">
        <v>75</v>
      </c>
      <c r="U67" s="2" t="s">
        <v>157</v>
      </c>
      <c r="V67" s="15" t="s">
        <v>158</v>
      </c>
      <c r="W67" s="2">
        <v>45.461215408206996</v>
      </c>
      <c r="X67" s="2">
        <v>34.095911556155237</v>
      </c>
      <c r="Y67" s="2">
        <v>27.276729244924201</v>
      </c>
      <c r="Z67" s="2"/>
      <c r="AA67" s="2">
        <v>22.730607704103498</v>
      </c>
      <c r="AB67" s="2">
        <v>17.047955778077618</v>
      </c>
      <c r="AC67" s="2">
        <v>13.638364622462101</v>
      </c>
    </row>
    <row r="68" spans="1:29" x14ac:dyDescent="0.25">
      <c r="A68" s="2">
        <f t="shared" si="1"/>
        <v>57</v>
      </c>
      <c r="B68" s="10">
        <v>42776</v>
      </c>
      <c r="C68" s="2" t="s">
        <v>289</v>
      </c>
      <c r="D68" s="2">
        <v>3.98</v>
      </c>
      <c r="E68" s="2">
        <v>6.84</v>
      </c>
      <c r="F68" s="2">
        <v>30</v>
      </c>
      <c r="G68" s="2">
        <v>81.502700000000004</v>
      </c>
      <c r="H68" s="2">
        <v>0.986640348</v>
      </c>
      <c r="I68" s="2">
        <f t="shared" si="0"/>
        <v>3.4500000000000117</v>
      </c>
      <c r="J68" s="2">
        <v>32.4</v>
      </c>
      <c r="K68" s="2">
        <v>31.93</v>
      </c>
      <c r="L68" s="2">
        <v>40</v>
      </c>
      <c r="M68" s="2">
        <v>-6.57</v>
      </c>
      <c r="N68" s="2">
        <v>71.16</v>
      </c>
      <c r="O68" s="2" t="s">
        <v>302</v>
      </c>
      <c r="P68" s="2" t="s">
        <v>310</v>
      </c>
      <c r="Q68" s="2" t="s">
        <v>302</v>
      </c>
      <c r="R68" s="11" t="s">
        <v>159</v>
      </c>
      <c r="S68" s="2">
        <v>1853</v>
      </c>
      <c r="T68" s="2" t="s">
        <v>66</v>
      </c>
      <c r="U68" s="2" t="s">
        <v>138</v>
      </c>
      <c r="V68" s="15" t="s">
        <v>158</v>
      </c>
      <c r="W68" s="2">
        <v>47.838978372843783</v>
      </c>
      <c r="X68" s="2">
        <v>35.879233779632827</v>
      </c>
      <c r="Y68" s="2">
        <v>28.703387023706274</v>
      </c>
      <c r="Z68" s="2"/>
      <c r="AA68" s="2">
        <v>23.919489186421892</v>
      </c>
      <c r="AB68" s="2">
        <v>17.939616889816413</v>
      </c>
      <c r="AC68" s="2">
        <v>14.351693511853137</v>
      </c>
    </row>
    <row r="69" spans="1:29" x14ac:dyDescent="0.25">
      <c r="A69" s="2"/>
      <c r="B69" s="10"/>
      <c r="C69" s="2" t="s">
        <v>329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1"/>
      <c r="S69" s="2"/>
      <c r="T69" s="2"/>
      <c r="U69" s="2"/>
      <c r="V69" s="15"/>
      <c r="W69" s="2">
        <v>50.21674133748057</v>
      </c>
      <c r="X69" s="2">
        <v>37.662556003110417</v>
      </c>
      <c r="Y69" s="2">
        <v>30.130044802488346</v>
      </c>
      <c r="Z69" s="2"/>
      <c r="AA69" s="2">
        <v>25.108370668740285</v>
      </c>
      <c r="AB69" s="2">
        <v>18.831278001555209</v>
      </c>
      <c r="AC69" s="2">
        <v>15.065022401244173</v>
      </c>
    </row>
    <row r="70" spans="1:29" x14ac:dyDescent="0.25">
      <c r="A70" s="2"/>
      <c r="B70" s="10"/>
      <c r="C70" s="2" t="s">
        <v>330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1"/>
      <c r="S70" s="2"/>
      <c r="T70" s="2"/>
      <c r="U70" s="2"/>
      <c r="V70" s="15"/>
      <c r="W70" s="2">
        <v>52.594504302117357</v>
      </c>
      <c r="X70" s="2">
        <v>39.445878226588007</v>
      </c>
      <c r="Y70" s="2">
        <v>31.556702581270418</v>
      </c>
      <c r="Z70" s="2"/>
      <c r="AA70" s="2">
        <v>26.297252151058679</v>
      </c>
      <c r="AB70" s="2">
        <v>19.722939113294004</v>
      </c>
      <c r="AC70" s="2">
        <v>15.778351290635209</v>
      </c>
    </row>
    <row r="71" spans="1:29" x14ac:dyDescent="0.25">
      <c r="A71" s="2"/>
      <c r="B71" s="10"/>
      <c r="C71" s="2" t="s">
        <v>331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1"/>
      <c r="S71" s="2"/>
      <c r="T71" s="2"/>
      <c r="U71" s="2"/>
      <c r="V71" s="15"/>
      <c r="W71" s="2">
        <v>54.972267266754145</v>
      </c>
      <c r="X71" s="2">
        <v>41.229200450065598</v>
      </c>
      <c r="Y71" s="2">
        <v>32.983360360052487</v>
      </c>
      <c r="Z71" s="2"/>
      <c r="AA71" s="2">
        <v>27.486133633377072</v>
      </c>
      <c r="AB71" s="2">
        <v>20.614600225032799</v>
      </c>
      <c r="AC71" s="2">
        <v>16.491680180026243</v>
      </c>
    </row>
    <row r="72" spans="1:29" x14ac:dyDescent="0.25">
      <c r="A72" s="2">
        <v>58</v>
      </c>
      <c r="B72" s="10">
        <v>42776</v>
      </c>
      <c r="C72" s="2" t="s">
        <v>290</v>
      </c>
      <c r="D72" s="2">
        <v>3.97</v>
      </c>
      <c r="E72" s="2">
        <v>6.81</v>
      </c>
      <c r="F72" s="2">
        <v>31</v>
      </c>
      <c r="G72" s="2">
        <v>74.1738</v>
      </c>
      <c r="H72" s="2">
        <v>0.76978447100000003</v>
      </c>
      <c r="I72" s="2">
        <f>I68-0.01</f>
        <v>3.4400000000000119</v>
      </c>
      <c r="J72" s="2">
        <v>32.4</v>
      </c>
      <c r="K72" s="2">
        <v>31.64</v>
      </c>
      <c r="L72" s="2">
        <v>40</v>
      </c>
      <c r="M72" s="2">
        <v>-6.92</v>
      </c>
      <c r="N72" s="2">
        <v>72.48</v>
      </c>
      <c r="O72" s="2" t="s">
        <v>302</v>
      </c>
      <c r="P72" s="2" t="s">
        <v>302</v>
      </c>
      <c r="Q72" s="2" t="s">
        <v>302</v>
      </c>
      <c r="R72" s="2" t="s">
        <v>160</v>
      </c>
      <c r="S72" s="2">
        <v>13360</v>
      </c>
      <c r="T72" s="2" t="s">
        <v>20</v>
      </c>
      <c r="U72" s="2" t="s">
        <v>109</v>
      </c>
      <c r="V72" s="15" t="s">
        <v>89</v>
      </c>
      <c r="W72" s="2">
        <v>57.650837701813018</v>
      </c>
      <c r="X72" s="2">
        <v>43.238128276359753</v>
      </c>
      <c r="Y72" s="2">
        <v>34.590502621087815</v>
      </c>
      <c r="Z72" s="2"/>
      <c r="AA72" s="2">
        <v>28.825418850906509</v>
      </c>
      <c r="AB72" s="2">
        <v>21.619064138179876</v>
      </c>
      <c r="AC72" s="2">
        <v>17.295251310543907</v>
      </c>
    </row>
    <row r="73" spans="1:29" x14ac:dyDescent="0.25">
      <c r="A73" s="2">
        <f t="shared" si="1"/>
        <v>59</v>
      </c>
      <c r="B73" s="10">
        <v>42776</v>
      </c>
      <c r="C73" s="2" t="s">
        <v>291</v>
      </c>
      <c r="D73" s="2">
        <v>3.97</v>
      </c>
      <c r="E73" s="2">
        <v>6.81</v>
      </c>
      <c r="F73" s="2">
        <v>31</v>
      </c>
      <c r="G73" s="2">
        <v>74.1738</v>
      </c>
      <c r="H73" s="2">
        <v>0.76978447100000003</v>
      </c>
      <c r="I73" s="2">
        <f>I72-0.02</f>
        <v>3.4200000000000119</v>
      </c>
      <c r="J73" s="2">
        <v>32.4</v>
      </c>
      <c r="K73" s="2">
        <v>31.64</v>
      </c>
      <c r="L73" s="2">
        <v>40</v>
      </c>
      <c r="M73" s="2">
        <v>-6.92</v>
      </c>
      <c r="N73" s="2">
        <v>72.48</v>
      </c>
      <c r="O73" s="2" t="s">
        <v>302</v>
      </c>
      <c r="P73" s="2" t="s">
        <v>302</v>
      </c>
      <c r="Q73" s="2" t="s">
        <v>302</v>
      </c>
      <c r="R73" s="2" t="s">
        <v>161</v>
      </c>
      <c r="S73" s="2">
        <v>3919</v>
      </c>
      <c r="T73" s="2" t="s">
        <v>31</v>
      </c>
      <c r="U73" s="2" t="s">
        <v>162</v>
      </c>
      <c r="V73" s="15" t="s">
        <v>81</v>
      </c>
      <c r="W73" s="2">
        <v>60.026242103468611</v>
      </c>
      <c r="X73" s="2">
        <v>45.019681577601446</v>
      </c>
      <c r="Y73" s="2">
        <v>36.015745262081168</v>
      </c>
      <c r="Z73" s="2"/>
      <c r="AA73" s="2">
        <v>30.013121051734306</v>
      </c>
      <c r="AB73" s="2">
        <v>22.509840788800723</v>
      </c>
      <c r="AC73" s="2">
        <v>18.007872631040584</v>
      </c>
    </row>
    <row r="74" spans="1:29" x14ac:dyDescent="0.25">
      <c r="A74" s="2">
        <f t="shared" si="1"/>
        <v>60</v>
      </c>
      <c r="B74" s="10">
        <v>42776</v>
      </c>
      <c r="C74" s="2" t="s">
        <v>292</v>
      </c>
      <c r="D74" s="2">
        <v>3.81</v>
      </c>
      <c r="E74" s="2">
        <v>6.66</v>
      </c>
      <c r="F74" s="2">
        <v>28</v>
      </c>
      <c r="G74" s="2">
        <v>73.767600000000002</v>
      </c>
      <c r="H74" s="2">
        <v>0.79969758099999999</v>
      </c>
      <c r="I74" s="2">
        <f t="shared" ref="I74:I123" si="2">I73-0.02</f>
        <v>3.4000000000000119</v>
      </c>
      <c r="J74" s="2">
        <v>32.4</v>
      </c>
      <c r="K74" s="2">
        <v>32.055</v>
      </c>
      <c r="L74" s="2">
        <v>50</v>
      </c>
      <c r="M74" s="2">
        <v>-6.92</v>
      </c>
      <c r="N74" s="2">
        <v>73.319999999999993</v>
      </c>
      <c r="O74" s="2" t="s">
        <v>302</v>
      </c>
      <c r="P74" s="2" t="s">
        <v>302</v>
      </c>
      <c r="Q74" s="2" t="s">
        <v>302</v>
      </c>
      <c r="R74" s="2" t="s">
        <v>163</v>
      </c>
      <c r="S74" s="2">
        <v>2339</v>
      </c>
      <c r="T74" s="2" t="s">
        <v>72</v>
      </c>
      <c r="U74" s="2" t="s">
        <v>164</v>
      </c>
      <c r="V74" s="15" t="s">
        <v>158</v>
      </c>
      <c r="W74" s="2">
        <v>62.041183194299705</v>
      </c>
      <c r="X74" s="2">
        <v>46.530887395724768</v>
      </c>
      <c r="Y74" s="2">
        <v>37.224709916579826</v>
      </c>
      <c r="Z74" s="2"/>
      <c r="AA74" s="2">
        <v>31.020591597149853</v>
      </c>
      <c r="AB74" s="2">
        <v>23.265443697862384</v>
      </c>
      <c r="AC74" s="2">
        <v>18.612354958289913</v>
      </c>
    </row>
    <row r="75" spans="1:29" x14ac:dyDescent="0.25">
      <c r="A75" s="2"/>
      <c r="B75" s="10"/>
      <c r="C75" s="2" t="s">
        <v>332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5"/>
      <c r="W75" s="2">
        <v>64.056124285130807</v>
      </c>
      <c r="X75" s="2">
        <v>48.042093213848091</v>
      </c>
      <c r="Y75" s="2">
        <v>38.433674571078484</v>
      </c>
      <c r="Z75" s="2"/>
      <c r="AA75" s="2">
        <v>32.028062142565403</v>
      </c>
      <c r="AB75" s="2">
        <v>24.021046606924045</v>
      </c>
      <c r="AC75" s="2">
        <v>19.216837285539242</v>
      </c>
    </row>
    <row r="76" spans="1:29" x14ac:dyDescent="0.25">
      <c r="A76" s="2"/>
      <c r="B76" s="10"/>
      <c r="C76" s="2" t="s">
        <v>333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5"/>
      <c r="W76" s="2">
        <v>66.071065375961908</v>
      </c>
      <c r="X76" s="2">
        <v>49.553299031971413</v>
      </c>
      <c r="Y76" s="2">
        <v>39.642639225577142</v>
      </c>
      <c r="Z76" s="2"/>
      <c r="AA76" s="2">
        <v>33.035532687980954</v>
      </c>
      <c r="AB76" s="2">
        <v>24.776649515985707</v>
      </c>
      <c r="AC76" s="2">
        <v>19.821319612788571</v>
      </c>
    </row>
    <row r="77" spans="1:29" x14ac:dyDescent="0.25">
      <c r="A77" s="2"/>
      <c r="B77" s="10"/>
      <c r="C77" s="2" t="s">
        <v>334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5"/>
      <c r="W77" s="2">
        <v>68.086006466793009</v>
      </c>
      <c r="X77" s="2">
        <v>51.064504850094735</v>
      </c>
      <c r="Y77" s="2">
        <v>40.851603880075793</v>
      </c>
      <c r="Z77" s="2"/>
      <c r="AA77" s="2">
        <v>34.043003233396504</v>
      </c>
      <c r="AB77" s="2">
        <v>25.532252425047368</v>
      </c>
      <c r="AC77" s="2">
        <v>20.425801940037896</v>
      </c>
    </row>
    <row r="78" spans="1:29" x14ac:dyDescent="0.25">
      <c r="A78" s="2"/>
      <c r="B78" s="10"/>
      <c r="C78" s="2" t="s">
        <v>335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5"/>
      <c r="W78" s="2">
        <v>70.10094755762411</v>
      </c>
      <c r="X78" s="2">
        <v>52.575710668218058</v>
      </c>
      <c r="Y78" s="2">
        <v>42.060568534574458</v>
      </c>
      <c r="Z78" s="2"/>
      <c r="AA78" s="2">
        <v>35.050473778812055</v>
      </c>
      <c r="AB78" s="2">
        <v>26.287855334109029</v>
      </c>
      <c r="AC78" s="2">
        <v>21.030284267287229</v>
      </c>
    </row>
    <row r="79" spans="1:29" x14ac:dyDescent="0.25">
      <c r="A79" s="2"/>
      <c r="B79" s="10"/>
      <c r="C79" s="2" t="s">
        <v>336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5"/>
      <c r="W79" s="2">
        <v>72.115888648455211</v>
      </c>
      <c r="X79" s="2">
        <v>54.08691648634138</v>
      </c>
      <c r="Y79" s="2">
        <v>43.269533189073115</v>
      </c>
      <c r="Z79" s="2"/>
      <c r="AA79" s="2">
        <v>36.057944324227606</v>
      </c>
      <c r="AB79" s="2">
        <v>27.04345824317069</v>
      </c>
      <c r="AC79" s="2">
        <v>21.634766594536558</v>
      </c>
    </row>
    <row r="80" spans="1:29" x14ac:dyDescent="0.25">
      <c r="A80" s="2">
        <v>61</v>
      </c>
      <c r="B80" s="10">
        <v>42776</v>
      </c>
      <c r="C80" s="2" t="s">
        <v>293</v>
      </c>
      <c r="D80" s="2">
        <v>3.64</v>
      </c>
      <c r="E80" s="2">
        <v>6.6</v>
      </c>
      <c r="F80" s="2">
        <v>32</v>
      </c>
      <c r="G80" s="2">
        <v>72.156599999999997</v>
      </c>
      <c r="H80" s="2">
        <v>0.77394549899999998</v>
      </c>
      <c r="I80" s="2">
        <f>I74-0.02</f>
        <v>3.3800000000000119</v>
      </c>
      <c r="J80" s="2">
        <v>32.4</v>
      </c>
      <c r="K80" s="2">
        <v>32.192999999999998</v>
      </c>
      <c r="L80" s="2">
        <v>40</v>
      </c>
      <c r="M80" s="2">
        <v>-7.31</v>
      </c>
      <c r="N80" s="2">
        <v>74.22</v>
      </c>
      <c r="O80" s="2" t="s">
        <v>302</v>
      </c>
      <c r="P80" s="2" t="s">
        <v>310</v>
      </c>
      <c r="Q80" s="2" t="s">
        <v>302</v>
      </c>
      <c r="R80" s="2" t="s">
        <v>165</v>
      </c>
      <c r="S80" s="2">
        <v>18220</v>
      </c>
      <c r="T80" s="2" t="s">
        <v>58</v>
      </c>
      <c r="U80" s="2" t="s">
        <v>83</v>
      </c>
      <c r="V80" s="15" t="s">
        <v>77</v>
      </c>
      <c r="W80" s="2">
        <v>74.435517624143145</v>
      </c>
      <c r="X80" s="2">
        <v>55.826638218107327</v>
      </c>
      <c r="Y80" s="2">
        <v>44.661310574485874</v>
      </c>
      <c r="Z80" s="2"/>
      <c r="AA80" s="2">
        <v>37.217758812071573</v>
      </c>
      <c r="AB80" s="2">
        <v>27.913319109053663</v>
      </c>
      <c r="AC80" s="2">
        <v>22.330655287242937</v>
      </c>
    </row>
    <row r="81" spans="1:29" x14ac:dyDescent="0.25">
      <c r="A81" s="2">
        <f t="shared" ref="A81:A127" si="3">A80+1</f>
        <v>62</v>
      </c>
      <c r="B81" s="10">
        <v>42776</v>
      </c>
      <c r="C81" s="2" t="s">
        <v>294</v>
      </c>
      <c r="D81" s="2">
        <v>3.64</v>
      </c>
      <c r="E81" s="2">
        <v>6.6</v>
      </c>
      <c r="F81" s="2">
        <v>32</v>
      </c>
      <c r="G81" s="2">
        <v>72.156599999999997</v>
      </c>
      <c r="H81" s="2">
        <v>0.77394549899999998</v>
      </c>
      <c r="I81" s="2">
        <f t="shared" si="2"/>
        <v>3.3600000000000119</v>
      </c>
      <c r="J81" s="2">
        <v>32.4</v>
      </c>
      <c r="K81" s="2">
        <v>32.192999999999998</v>
      </c>
      <c r="L81" s="2">
        <v>30</v>
      </c>
      <c r="M81" s="2">
        <v>-7.31</v>
      </c>
      <c r="N81" s="2">
        <v>74.22</v>
      </c>
      <c r="O81" s="2" t="s">
        <v>302</v>
      </c>
      <c r="P81" s="2" t="s">
        <v>310</v>
      </c>
      <c r="Q81" s="2" t="s">
        <v>302</v>
      </c>
      <c r="R81" s="2" t="s">
        <v>166</v>
      </c>
      <c r="S81" s="2">
        <v>1929</v>
      </c>
      <c r="T81" s="2" t="s">
        <v>98</v>
      </c>
      <c r="U81" s="2" t="s">
        <v>167</v>
      </c>
      <c r="V81" s="15" t="s">
        <v>89</v>
      </c>
      <c r="W81" s="2">
        <v>76.51488978316992</v>
      </c>
      <c r="X81" s="2">
        <v>57.386167337377408</v>
      </c>
      <c r="Y81" s="2">
        <v>45.908933869901944</v>
      </c>
      <c r="Z81" s="2"/>
      <c r="AA81" s="2">
        <v>38.25744489158496</v>
      </c>
      <c r="AB81" s="2">
        <v>28.693083668688704</v>
      </c>
      <c r="AC81" s="2">
        <v>22.954466934950972</v>
      </c>
    </row>
    <row r="82" spans="1:29" x14ac:dyDescent="0.25">
      <c r="A82" s="2"/>
      <c r="B82" s="10"/>
      <c r="C82" s="2" t="s">
        <v>337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5"/>
      <c r="W82" s="2">
        <v>78.594261942196695</v>
      </c>
      <c r="X82" s="2">
        <v>58.945696456647489</v>
      </c>
      <c r="Y82" s="2">
        <v>47.156557165318013</v>
      </c>
      <c r="Z82" s="2"/>
      <c r="AA82" s="2">
        <v>39.297130971098348</v>
      </c>
      <c r="AB82" s="2">
        <v>29.472848228323745</v>
      </c>
      <c r="AC82" s="2">
        <v>23.578278582659006</v>
      </c>
    </row>
    <row r="83" spans="1:29" x14ac:dyDescent="0.25">
      <c r="A83" s="2"/>
      <c r="B83" s="10"/>
      <c r="C83" s="2" t="s">
        <v>338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5"/>
      <c r="W83" s="2">
        <v>80.67363410122347</v>
      </c>
      <c r="X83" s="2">
        <v>60.505225575917571</v>
      </c>
      <c r="Y83" s="2">
        <v>48.404180460734082</v>
      </c>
      <c r="Z83" s="2"/>
      <c r="AA83" s="2">
        <v>40.336817050611735</v>
      </c>
      <c r="AB83" s="2">
        <v>30.252612787958785</v>
      </c>
      <c r="AC83" s="2">
        <v>24.202090230367041</v>
      </c>
    </row>
    <row r="84" spans="1:29" x14ac:dyDescent="0.25">
      <c r="A84" s="2"/>
      <c r="B84" s="10"/>
      <c r="C84" s="2" t="s">
        <v>339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5"/>
      <c r="W84" s="2">
        <v>82.753006260250245</v>
      </c>
      <c r="X84" s="2">
        <v>62.064754695187652</v>
      </c>
      <c r="Y84" s="2">
        <v>49.651803756150159</v>
      </c>
      <c r="Z84" s="2"/>
      <c r="AA84" s="2">
        <v>41.376503130125123</v>
      </c>
      <c r="AB84" s="2">
        <v>31.032377347593826</v>
      </c>
      <c r="AC84" s="2">
        <v>24.825901878075079</v>
      </c>
    </row>
    <row r="85" spans="1:29" x14ac:dyDescent="0.25">
      <c r="A85" s="2"/>
      <c r="B85" s="10"/>
      <c r="C85" s="2" t="s">
        <v>340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5"/>
      <c r="W85" s="2">
        <v>84.83237841927702</v>
      </c>
      <c r="X85" s="2">
        <v>63.624283814457733</v>
      </c>
      <c r="Y85" s="2">
        <v>50.899427051566221</v>
      </c>
      <c r="Z85" s="2"/>
      <c r="AA85" s="2">
        <v>42.41618920963851</v>
      </c>
      <c r="AB85" s="2">
        <v>31.812141907228867</v>
      </c>
      <c r="AC85" s="2">
        <v>25.44971352578311</v>
      </c>
    </row>
    <row r="86" spans="1:29" x14ac:dyDescent="0.25">
      <c r="A86" s="2">
        <v>63</v>
      </c>
      <c r="B86" s="10">
        <v>42776</v>
      </c>
      <c r="C86" s="2" t="s">
        <v>295</v>
      </c>
      <c r="D86" s="2">
        <v>3.5</v>
      </c>
      <c r="E86" s="2">
        <v>6.49</v>
      </c>
      <c r="F86" s="2">
        <v>33</v>
      </c>
      <c r="G86" s="2">
        <v>53.841799999999999</v>
      </c>
      <c r="H86" s="2">
        <v>0.68856280800000003</v>
      </c>
      <c r="I86" s="2">
        <f>I81-0.02</f>
        <v>3.3400000000000118</v>
      </c>
      <c r="J86" s="2">
        <v>32.4</v>
      </c>
      <c r="K86" s="2">
        <v>31.859000000000002</v>
      </c>
      <c r="L86" s="2">
        <v>40</v>
      </c>
      <c r="M86" s="2">
        <v>-7.4</v>
      </c>
      <c r="N86" s="2">
        <v>74.040000000000006</v>
      </c>
      <c r="O86" s="2" t="s">
        <v>302</v>
      </c>
      <c r="P86" s="2" t="s">
        <v>310</v>
      </c>
      <c r="Q86" s="2" t="s">
        <v>302</v>
      </c>
      <c r="R86" s="2" t="s">
        <v>168</v>
      </c>
      <c r="S86" s="2">
        <v>16670</v>
      </c>
      <c r="T86" s="2" t="s">
        <v>31</v>
      </c>
      <c r="U86" s="2" t="s">
        <v>169</v>
      </c>
      <c r="V86" s="15" t="s">
        <v>80</v>
      </c>
      <c r="W86" s="2">
        <v>87.045829845071253</v>
      </c>
      <c r="X86" s="2">
        <v>65.284372383803401</v>
      </c>
      <c r="Y86" s="2">
        <v>52.227497907042753</v>
      </c>
      <c r="Z86" s="2"/>
      <c r="AA86" s="2">
        <v>43.522914922535627</v>
      </c>
      <c r="AB86" s="2">
        <v>32.6421861919017</v>
      </c>
      <c r="AC86" s="2">
        <v>26.113748953521377</v>
      </c>
    </row>
    <row r="87" spans="1:29" x14ac:dyDescent="0.25">
      <c r="A87" s="2">
        <f t="shared" si="3"/>
        <v>64</v>
      </c>
      <c r="B87" s="10">
        <v>42776</v>
      </c>
      <c r="C87" s="2" t="s">
        <v>296</v>
      </c>
      <c r="D87" s="2">
        <v>3.5</v>
      </c>
      <c r="E87" s="2">
        <v>6.49</v>
      </c>
      <c r="F87" s="2">
        <v>33</v>
      </c>
      <c r="G87" s="2">
        <v>53.841799999999999</v>
      </c>
      <c r="H87" s="2">
        <v>0.68856280800000003</v>
      </c>
      <c r="I87" s="2">
        <f t="shared" si="2"/>
        <v>3.3200000000000118</v>
      </c>
      <c r="J87" s="2">
        <v>32.4</v>
      </c>
      <c r="K87" s="2">
        <v>31.859000000000002</v>
      </c>
      <c r="L87" s="2">
        <v>40</v>
      </c>
      <c r="M87" s="2">
        <v>-7.4</v>
      </c>
      <c r="N87" s="2">
        <v>74.040000000000006</v>
      </c>
      <c r="O87" s="2" t="s">
        <v>302</v>
      </c>
      <c r="P87" s="2" t="s">
        <v>310</v>
      </c>
      <c r="Q87" s="2" t="s">
        <v>302</v>
      </c>
      <c r="R87" s="2" t="s">
        <v>170</v>
      </c>
      <c r="S87" s="2">
        <v>2174</v>
      </c>
      <c r="T87" s="2" t="s">
        <v>172</v>
      </c>
      <c r="U87" s="2" t="s">
        <v>171</v>
      </c>
      <c r="V87" s="15" t="s">
        <v>80</v>
      </c>
      <c r="W87" s="2">
        <v>88.915397265150375</v>
      </c>
      <c r="X87" s="2">
        <v>66.686547948862753</v>
      </c>
      <c r="Y87" s="2">
        <v>53.349238359090236</v>
      </c>
      <c r="Z87" s="2"/>
      <c r="AA87" s="2">
        <v>44.457698632575188</v>
      </c>
      <c r="AB87" s="2">
        <v>33.343273974431376</v>
      </c>
      <c r="AC87" s="2">
        <v>26.674619179545118</v>
      </c>
    </row>
    <row r="88" spans="1:29" x14ac:dyDescent="0.25">
      <c r="A88" s="2"/>
      <c r="B88" s="10"/>
      <c r="C88" s="2" t="s">
        <v>341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5"/>
      <c r="W88" s="2">
        <v>90.784964685229511</v>
      </c>
      <c r="X88" s="2">
        <v>68.088723513922105</v>
      </c>
      <c r="Y88" s="2">
        <v>54.470978811137719</v>
      </c>
      <c r="Z88" s="2"/>
      <c r="AA88" s="2">
        <v>45.392482342614755</v>
      </c>
      <c r="AB88" s="2">
        <v>34.044361756961052</v>
      </c>
      <c r="AC88" s="2">
        <v>27.23548940556886</v>
      </c>
    </row>
    <row r="89" spans="1:29" x14ac:dyDescent="0.25">
      <c r="A89" s="2"/>
      <c r="B89" s="10"/>
      <c r="C89" s="2" t="s">
        <v>342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5"/>
      <c r="W89" s="2">
        <v>92.654532105308647</v>
      </c>
      <c r="X89" s="2">
        <v>69.490899078981457</v>
      </c>
      <c r="Y89" s="2">
        <v>55.592719263185202</v>
      </c>
      <c r="Z89" s="2"/>
      <c r="AA89" s="2">
        <v>46.327266052654323</v>
      </c>
      <c r="AB89" s="2">
        <v>34.745449539490728</v>
      </c>
      <c r="AC89" s="2">
        <v>27.796359631592601</v>
      </c>
    </row>
    <row r="90" spans="1:29" x14ac:dyDescent="0.25">
      <c r="A90" s="2"/>
      <c r="B90" s="10"/>
      <c r="C90" s="2" t="s">
        <v>343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5"/>
      <c r="W90" s="2">
        <v>94.524099525387783</v>
      </c>
      <c r="X90" s="2">
        <v>70.893074644040809</v>
      </c>
      <c r="Y90" s="2">
        <v>56.714459715232685</v>
      </c>
      <c r="Z90" s="2"/>
      <c r="AA90" s="2">
        <v>47.262049762693891</v>
      </c>
      <c r="AB90" s="2">
        <v>35.446537322020404</v>
      </c>
      <c r="AC90" s="2">
        <v>28.357229857616343</v>
      </c>
    </row>
    <row r="91" spans="1:29" x14ac:dyDescent="0.25">
      <c r="A91" s="2">
        <v>65</v>
      </c>
      <c r="B91" s="10">
        <v>42776</v>
      </c>
      <c r="C91" s="2" t="s">
        <v>297</v>
      </c>
      <c r="D91" s="2">
        <v>3.5</v>
      </c>
      <c r="E91" s="2">
        <v>6.49</v>
      </c>
      <c r="F91" s="2">
        <v>33</v>
      </c>
      <c r="G91" s="2">
        <v>56.483699999999999</v>
      </c>
      <c r="H91" s="2">
        <v>0.71110971899999997</v>
      </c>
      <c r="I91" s="2">
        <f>I87-0.02</f>
        <v>3.3000000000000118</v>
      </c>
      <c r="J91" s="2">
        <v>32.4</v>
      </c>
      <c r="K91" s="2">
        <v>32.622999999999998</v>
      </c>
      <c r="L91" s="2">
        <v>50</v>
      </c>
      <c r="M91" s="2">
        <v>-7</v>
      </c>
      <c r="N91" s="2">
        <v>74.650000000000006</v>
      </c>
      <c r="O91" s="2" t="s">
        <v>302</v>
      </c>
      <c r="P91" s="2" t="s">
        <v>310</v>
      </c>
      <c r="Q91" s="2" t="s">
        <v>302</v>
      </c>
      <c r="R91" s="2" t="s">
        <v>173</v>
      </c>
      <c r="S91" s="2">
        <v>12040</v>
      </c>
      <c r="T91" s="2" t="s">
        <v>94</v>
      </c>
      <c r="U91" s="2" t="s">
        <v>174</v>
      </c>
      <c r="V91" s="15" t="s">
        <v>113</v>
      </c>
      <c r="W91" s="2">
        <v>96.568000910184082</v>
      </c>
      <c r="X91" s="2">
        <v>72.426000682638033</v>
      </c>
      <c r="Y91" s="2">
        <v>57.940800546110466</v>
      </c>
      <c r="Z91" s="2"/>
      <c r="AA91" s="2">
        <v>48.284000455092041</v>
      </c>
      <c r="AB91" s="2">
        <v>36.213000341319017</v>
      </c>
      <c r="AC91" s="2">
        <v>28.970400273055233</v>
      </c>
    </row>
    <row r="92" spans="1:29" x14ac:dyDescent="0.25">
      <c r="A92" s="2">
        <f t="shared" si="3"/>
        <v>66</v>
      </c>
      <c r="B92" s="10">
        <v>42776</v>
      </c>
      <c r="C92" s="2" t="s">
        <v>298</v>
      </c>
      <c r="D92" s="2">
        <v>3.5</v>
      </c>
      <c r="E92" s="2">
        <v>6.49</v>
      </c>
      <c r="F92" s="2">
        <v>33</v>
      </c>
      <c r="G92" s="2">
        <v>56.483699999999999</v>
      </c>
      <c r="H92" s="2">
        <v>0.71110971899999997</v>
      </c>
      <c r="I92" s="2">
        <f t="shared" si="2"/>
        <v>3.2800000000000118</v>
      </c>
      <c r="J92" s="2">
        <v>32.4</v>
      </c>
      <c r="K92" s="2">
        <v>32.622999999999998</v>
      </c>
      <c r="L92" s="2">
        <v>50</v>
      </c>
      <c r="M92" s="2">
        <v>-7</v>
      </c>
      <c r="N92" s="2">
        <v>74.650000000000006</v>
      </c>
      <c r="O92" s="2" t="s">
        <v>302</v>
      </c>
      <c r="P92" s="2" t="s">
        <v>310</v>
      </c>
      <c r="Q92" s="2" t="s">
        <v>302</v>
      </c>
      <c r="R92" s="2" t="s">
        <v>175</v>
      </c>
      <c r="S92" s="2">
        <v>743</v>
      </c>
      <c r="T92" s="2" t="s">
        <v>176</v>
      </c>
      <c r="U92" s="2" t="s">
        <v>169</v>
      </c>
      <c r="V92" s="15" t="s">
        <v>91</v>
      </c>
      <c r="W92" s="2">
        <v>98.256613779726152</v>
      </c>
      <c r="X92" s="2">
        <v>73.692460334794589</v>
      </c>
      <c r="Y92" s="2">
        <v>58.953968267835705</v>
      </c>
      <c r="Z92" s="2"/>
      <c r="AA92" s="2">
        <v>49.128306889863076</v>
      </c>
      <c r="AB92" s="2">
        <v>36.846230167397295</v>
      </c>
      <c r="AC92" s="2">
        <v>29.476984133917853</v>
      </c>
    </row>
    <row r="93" spans="1:29" x14ac:dyDescent="0.25">
      <c r="A93" s="2">
        <f t="shared" si="3"/>
        <v>67</v>
      </c>
      <c r="B93" s="10">
        <v>42776</v>
      </c>
      <c r="C93" s="2" t="s">
        <v>299</v>
      </c>
      <c r="D93" s="2">
        <v>3.5</v>
      </c>
      <c r="E93" s="2">
        <v>6.49</v>
      </c>
      <c r="F93" s="2">
        <v>33</v>
      </c>
      <c r="G93" s="2">
        <v>56.483699999999999</v>
      </c>
      <c r="H93" s="2">
        <v>0.71110971899999997</v>
      </c>
      <c r="I93" s="2">
        <f t="shared" si="2"/>
        <v>3.2600000000000118</v>
      </c>
      <c r="J93" s="2">
        <v>32.4</v>
      </c>
      <c r="K93" s="2">
        <v>32.622999999999998</v>
      </c>
      <c r="L93" s="2">
        <v>40</v>
      </c>
      <c r="M93" s="2">
        <v>-7</v>
      </c>
      <c r="N93" s="2">
        <v>74.650000000000006</v>
      </c>
      <c r="O93" s="2" t="s">
        <v>302</v>
      </c>
      <c r="P93" s="2" t="s">
        <v>310</v>
      </c>
      <c r="Q93" s="2" t="s">
        <v>302</v>
      </c>
      <c r="R93" s="2" t="s">
        <v>177</v>
      </c>
      <c r="S93" s="2">
        <v>4359</v>
      </c>
      <c r="T93" s="2" t="s">
        <v>98</v>
      </c>
      <c r="U93" s="2" t="s">
        <v>178</v>
      </c>
      <c r="V93" s="15" t="s">
        <v>90</v>
      </c>
      <c r="W93" s="2">
        <v>100.16852365512338</v>
      </c>
      <c r="X93" s="2">
        <v>75.126392741342514</v>
      </c>
      <c r="Y93" s="2">
        <v>60.101114193074039</v>
      </c>
      <c r="Z93" s="2"/>
      <c r="AA93" s="2">
        <v>50.08426182756169</v>
      </c>
      <c r="AB93" s="2">
        <v>37.563196370671257</v>
      </c>
      <c r="AC93" s="2">
        <v>30.05055709653702</v>
      </c>
    </row>
    <row r="94" spans="1:29" x14ac:dyDescent="0.25">
      <c r="A94" s="2"/>
      <c r="B94" s="10"/>
      <c r="C94" s="2" t="s">
        <v>344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5"/>
      <c r="W94" s="2">
        <v>102.08043353052061</v>
      </c>
      <c r="X94" s="2">
        <v>76.560325147890438</v>
      </c>
      <c r="Y94" s="2">
        <v>61.24826011831238</v>
      </c>
      <c r="Z94" s="2"/>
      <c r="AA94" s="2">
        <v>51.040216765260304</v>
      </c>
      <c r="AB94" s="2">
        <v>38.280162573945219</v>
      </c>
      <c r="AC94" s="2">
        <v>30.62413005915619</v>
      </c>
    </row>
    <row r="95" spans="1:29" x14ac:dyDescent="0.25">
      <c r="A95" s="2">
        <f>A93+1</f>
        <v>68</v>
      </c>
      <c r="B95" s="10">
        <v>42776</v>
      </c>
      <c r="C95" s="2" t="s">
        <v>300</v>
      </c>
      <c r="D95" s="2">
        <v>3.42</v>
      </c>
      <c r="E95" s="2">
        <v>6.43</v>
      </c>
      <c r="F95" s="2">
        <v>35</v>
      </c>
      <c r="G95" s="2">
        <v>57.907400000000003</v>
      </c>
      <c r="H95" s="2">
        <v>0.81223858699999996</v>
      </c>
      <c r="I95" s="2">
        <f>I93-0.02</f>
        <v>3.2400000000000118</v>
      </c>
      <c r="J95" s="2">
        <v>32.4</v>
      </c>
      <c r="K95" s="2">
        <v>32.112000000000002</v>
      </c>
      <c r="L95" s="2">
        <v>40</v>
      </c>
      <c r="M95" s="2">
        <v>-7.15</v>
      </c>
      <c r="N95" s="2">
        <v>74.569999999999993</v>
      </c>
      <c r="O95" s="2" t="s">
        <v>302</v>
      </c>
      <c r="P95" s="2" t="s">
        <v>310</v>
      </c>
      <c r="Q95" s="2" t="s">
        <v>302</v>
      </c>
      <c r="R95" s="11" t="s">
        <v>179</v>
      </c>
      <c r="S95" s="2">
        <v>4495</v>
      </c>
      <c r="T95" s="2" t="s">
        <v>181</v>
      </c>
      <c r="U95" s="2" t="s">
        <v>180</v>
      </c>
      <c r="V95" s="15" t="s">
        <v>182</v>
      </c>
      <c r="W95" s="2">
        <v>102.6341100025829</v>
      </c>
      <c r="X95" s="2">
        <v>76.975582501937168</v>
      </c>
      <c r="Y95" s="2">
        <v>61.580466001549752</v>
      </c>
      <c r="Z95" s="2"/>
      <c r="AA95" s="2">
        <v>51.31705500129145</v>
      </c>
      <c r="AB95" s="2">
        <v>38.487791250968584</v>
      </c>
      <c r="AC95" s="2">
        <v>30.790233000774876</v>
      </c>
    </row>
    <row r="96" spans="1:29" x14ac:dyDescent="0.25">
      <c r="A96" s="2"/>
      <c r="B96" s="10"/>
      <c r="C96" s="2" t="s">
        <v>345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1"/>
      <c r="S96" s="2"/>
      <c r="T96" s="2"/>
      <c r="U96" s="2"/>
      <c r="V96" s="15"/>
      <c r="W96" s="2">
        <v>103.18778647464519</v>
      </c>
      <c r="X96" s="2">
        <v>77.390839855983899</v>
      </c>
      <c r="Y96" s="2">
        <v>61.91267188478713</v>
      </c>
      <c r="Z96" s="2"/>
      <c r="AA96" s="2">
        <v>51.593893237322597</v>
      </c>
      <c r="AB96" s="2">
        <v>38.695419927991949</v>
      </c>
      <c r="AC96" s="2">
        <v>30.956335942393565</v>
      </c>
    </row>
    <row r="97" spans="1:29" x14ac:dyDescent="0.25">
      <c r="A97" s="2"/>
      <c r="B97" s="10"/>
      <c r="C97" s="2" t="s">
        <v>346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1"/>
      <c r="S97" s="2"/>
      <c r="T97" s="2"/>
      <c r="U97" s="2"/>
      <c r="V97" s="15"/>
      <c r="W97" s="2">
        <v>103.74146294670749</v>
      </c>
      <c r="X97" s="2">
        <v>77.806097210030629</v>
      </c>
      <c r="Y97" s="2">
        <v>62.244877768024509</v>
      </c>
      <c r="Z97" s="2"/>
      <c r="AA97" s="2">
        <v>51.870731473353743</v>
      </c>
      <c r="AB97" s="2">
        <v>38.903048605015314</v>
      </c>
      <c r="AC97" s="2">
        <v>31.122438884012254</v>
      </c>
    </row>
    <row r="98" spans="1:29" x14ac:dyDescent="0.25">
      <c r="A98" s="2">
        <v>69</v>
      </c>
      <c r="B98" s="10">
        <v>42776</v>
      </c>
      <c r="C98" s="2" t="s">
        <v>301</v>
      </c>
      <c r="D98" s="2">
        <v>3.42</v>
      </c>
      <c r="E98" s="2">
        <v>6.43</v>
      </c>
      <c r="F98" s="2">
        <v>35</v>
      </c>
      <c r="G98" s="2">
        <v>57.907400000000003</v>
      </c>
      <c r="H98" s="2">
        <v>0.81223858699999996</v>
      </c>
      <c r="I98" s="2">
        <f>I95-0.02</f>
        <v>3.2200000000000117</v>
      </c>
      <c r="J98" s="2">
        <v>32.4</v>
      </c>
      <c r="K98" s="2">
        <v>31.445</v>
      </c>
      <c r="L98" s="2">
        <v>50</v>
      </c>
      <c r="M98" s="2">
        <v>-7.06</v>
      </c>
      <c r="N98" s="2">
        <v>74.5</v>
      </c>
      <c r="O98" s="2" t="s">
        <v>302</v>
      </c>
      <c r="P98" s="2" t="s">
        <v>310</v>
      </c>
      <c r="Q98" s="2" t="s">
        <v>302</v>
      </c>
      <c r="R98" s="2" t="s">
        <v>183</v>
      </c>
      <c r="S98" s="2">
        <v>1887</v>
      </c>
      <c r="T98" s="2" t="s">
        <v>72</v>
      </c>
      <c r="U98" s="2" t="s">
        <v>184</v>
      </c>
      <c r="V98" s="15" t="s">
        <v>89</v>
      </c>
      <c r="W98" s="2">
        <v>105.54821388886417</v>
      </c>
      <c r="X98" s="2">
        <v>79.16116041664813</v>
      </c>
      <c r="Y98" s="2">
        <v>63.328928333318515</v>
      </c>
      <c r="Z98" s="2"/>
      <c r="AA98" s="2">
        <v>52.774106944432084</v>
      </c>
      <c r="AB98" s="2">
        <v>39.580580208324065</v>
      </c>
      <c r="AC98" s="2">
        <v>31.664464166659258</v>
      </c>
    </row>
    <row r="99" spans="1:29" x14ac:dyDescent="0.25">
      <c r="A99" s="2">
        <f>A98+1</f>
        <v>70</v>
      </c>
      <c r="B99" s="10">
        <v>42776</v>
      </c>
      <c r="C99" s="2" t="s">
        <v>233</v>
      </c>
      <c r="D99" s="2">
        <v>3.42</v>
      </c>
      <c r="E99" s="2">
        <v>6.43</v>
      </c>
      <c r="F99" s="2">
        <v>35</v>
      </c>
      <c r="G99" s="2">
        <v>57.907400000000003</v>
      </c>
      <c r="H99" s="2">
        <v>0.81223858699999996</v>
      </c>
      <c r="I99" s="2">
        <f>I98-0.02</f>
        <v>3.2000000000000117</v>
      </c>
      <c r="J99" s="2">
        <v>32.4</v>
      </c>
      <c r="K99" s="2">
        <v>31.445</v>
      </c>
      <c r="L99" s="2">
        <v>50</v>
      </c>
      <c r="M99" s="2">
        <v>-7.06</v>
      </c>
      <c r="N99" s="2">
        <v>74.5</v>
      </c>
      <c r="O99" s="2" t="s">
        <v>302</v>
      </c>
      <c r="P99" s="2" t="s">
        <v>310</v>
      </c>
      <c r="Q99" s="2" t="s">
        <v>302</v>
      </c>
      <c r="R99" s="2" t="s">
        <v>185</v>
      </c>
      <c r="S99" s="2">
        <v>2710</v>
      </c>
      <c r="T99" s="2" t="s">
        <v>106</v>
      </c>
      <c r="U99" s="2" t="s">
        <v>186</v>
      </c>
      <c r="V99" s="15" t="s">
        <v>90</v>
      </c>
      <c r="W99" s="2">
        <v>107.48677260375885</v>
      </c>
      <c r="X99" s="2">
        <v>80.615079452819145</v>
      </c>
      <c r="Y99" s="2">
        <v>64.492063562255325</v>
      </c>
      <c r="Z99" s="2"/>
      <c r="AA99" s="2">
        <v>53.743386301879426</v>
      </c>
      <c r="AB99" s="2">
        <v>40.307539726409573</v>
      </c>
      <c r="AC99" s="2">
        <v>32.246031781127662</v>
      </c>
    </row>
    <row r="100" spans="1:29" x14ac:dyDescent="0.25">
      <c r="A100" s="2"/>
      <c r="B100" s="10"/>
      <c r="C100" s="2" t="s">
        <v>234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5"/>
      <c r="W100" s="2">
        <v>109.42533131865356</v>
      </c>
      <c r="X100" s="2">
        <v>82.068998488990161</v>
      </c>
      <c r="Y100" s="2">
        <v>65.655198791192134</v>
      </c>
      <c r="Z100" s="2"/>
      <c r="AA100" s="2">
        <v>54.712665659326781</v>
      </c>
      <c r="AB100" s="2">
        <v>41.03449924449508</v>
      </c>
      <c r="AC100" s="2">
        <v>32.827599395596067</v>
      </c>
    </row>
    <row r="101" spans="1:29" x14ac:dyDescent="0.25">
      <c r="A101" s="2">
        <v>71</v>
      </c>
      <c r="B101" s="10">
        <v>42776</v>
      </c>
      <c r="C101" s="2" t="s">
        <v>235</v>
      </c>
      <c r="D101" s="2">
        <v>3.42</v>
      </c>
      <c r="E101" s="2">
        <v>6.43</v>
      </c>
      <c r="F101" s="2">
        <v>35</v>
      </c>
      <c r="G101" s="2">
        <v>57.907400000000003</v>
      </c>
      <c r="H101" s="2">
        <v>0.81223858699999996</v>
      </c>
      <c r="I101" s="2">
        <f>I99-0.02</f>
        <v>3.1800000000000117</v>
      </c>
      <c r="J101" s="2">
        <v>32.4</v>
      </c>
      <c r="K101" s="2">
        <v>31.312000000000001</v>
      </c>
      <c r="L101" s="2">
        <v>50</v>
      </c>
      <c r="M101" s="2">
        <v>-7.27</v>
      </c>
      <c r="N101" s="2">
        <v>74.59</v>
      </c>
      <c r="O101" s="2" t="s">
        <v>302</v>
      </c>
      <c r="P101" s="2" t="s">
        <v>310</v>
      </c>
      <c r="Q101" s="2" t="s">
        <v>302</v>
      </c>
      <c r="R101" s="2" t="s">
        <v>187</v>
      </c>
      <c r="S101" s="2">
        <v>5764</v>
      </c>
      <c r="T101" s="2" t="s">
        <v>122</v>
      </c>
      <c r="U101" s="2" t="s">
        <v>188</v>
      </c>
      <c r="V101" s="15" t="s">
        <v>82</v>
      </c>
      <c r="W101" s="2">
        <v>111.24447594199282</v>
      </c>
      <c r="X101" s="2">
        <v>83.433356956494606</v>
      </c>
      <c r="Y101" s="2">
        <v>66.746685565195691</v>
      </c>
      <c r="Z101" s="2"/>
      <c r="AA101" s="2">
        <v>55.622237970996409</v>
      </c>
      <c r="AB101" s="2">
        <v>41.716678478247303</v>
      </c>
      <c r="AC101" s="2">
        <v>33.373342782597845</v>
      </c>
    </row>
    <row r="102" spans="1:29" x14ac:dyDescent="0.25">
      <c r="A102" s="2">
        <f t="shared" si="3"/>
        <v>72</v>
      </c>
      <c r="B102" s="10">
        <v>42777</v>
      </c>
      <c r="C102" s="2" t="s">
        <v>236</v>
      </c>
      <c r="D102" s="2">
        <v>3.2</v>
      </c>
      <c r="E102" s="2">
        <v>6.22</v>
      </c>
      <c r="F102" s="2">
        <v>34</v>
      </c>
      <c r="G102" s="2">
        <v>54.662199999999999</v>
      </c>
      <c r="H102" s="2">
        <v>0.71247930100000001</v>
      </c>
      <c r="I102" s="2">
        <f t="shared" si="2"/>
        <v>3.1600000000000117</v>
      </c>
      <c r="J102" s="2">
        <v>32.4</v>
      </c>
      <c r="K102" s="2">
        <v>30.734000000000002</v>
      </c>
      <c r="L102" s="2">
        <v>50</v>
      </c>
      <c r="M102" s="2">
        <v>-7.2</v>
      </c>
      <c r="N102" s="2">
        <v>74.510000000000005</v>
      </c>
      <c r="O102" s="2" t="s">
        <v>302</v>
      </c>
      <c r="P102" s="2" t="s">
        <v>302</v>
      </c>
      <c r="Q102" s="2" t="s">
        <v>302</v>
      </c>
      <c r="R102" s="2" t="s">
        <v>189</v>
      </c>
      <c r="S102" s="2">
        <v>2360</v>
      </c>
      <c r="T102" s="2" t="s">
        <v>98</v>
      </c>
      <c r="U102" s="2" t="s">
        <v>190</v>
      </c>
      <c r="V102" s="15" t="s">
        <v>89</v>
      </c>
      <c r="W102" s="2">
        <v>112.98283643916936</v>
      </c>
      <c r="X102" s="2">
        <v>84.737127329377017</v>
      </c>
      <c r="Y102" s="2">
        <v>67.78970186350162</v>
      </c>
      <c r="Z102" s="2"/>
      <c r="AA102" s="2">
        <v>56.491418219584681</v>
      </c>
      <c r="AB102" s="2">
        <v>42.368563664688509</v>
      </c>
      <c r="AC102" s="2">
        <v>33.89485093175081</v>
      </c>
    </row>
    <row r="103" spans="1:29" x14ac:dyDescent="0.25">
      <c r="A103" s="2"/>
      <c r="B103" s="10"/>
      <c r="C103" s="2" t="s">
        <v>237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5"/>
      <c r="W103" s="2">
        <v>114.7211969363459</v>
      </c>
      <c r="X103" s="2">
        <v>86.040897702259429</v>
      </c>
      <c r="Y103" s="2">
        <v>68.832718161807549</v>
      </c>
      <c r="Z103" s="2"/>
      <c r="AA103" s="2">
        <v>57.360598468172952</v>
      </c>
      <c r="AB103" s="2">
        <v>43.020448851129714</v>
      </c>
      <c r="AC103" s="2">
        <v>34.416359080903774</v>
      </c>
    </row>
    <row r="104" spans="1:29" x14ac:dyDescent="0.25">
      <c r="A104" s="2"/>
      <c r="B104" s="10"/>
      <c r="C104" s="2" t="s">
        <v>238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5"/>
      <c r="W104" s="2">
        <v>116.45955743352245</v>
      </c>
      <c r="X104" s="2">
        <v>87.34466807514184</v>
      </c>
      <c r="Y104" s="2">
        <v>69.875734460113478</v>
      </c>
      <c r="Z104" s="2"/>
      <c r="AA104" s="2">
        <v>58.229778716761224</v>
      </c>
      <c r="AB104" s="2">
        <v>43.67233403757092</v>
      </c>
      <c r="AC104" s="2">
        <v>34.937867230056739</v>
      </c>
    </row>
    <row r="105" spans="1:29" x14ac:dyDescent="0.25">
      <c r="A105" s="2">
        <v>73</v>
      </c>
      <c r="B105" s="10">
        <v>42777</v>
      </c>
      <c r="C105" s="2" t="s">
        <v>239</v>
      </c>
      <c r="D105" s="2">
        <v>3.2</v>
      </c>
      <c r="E105" s="2">
        <v>6.22</v>
      </c>
      <c r="F105" s="2">
        <v>34</v>
      </c>
      <c r="G105" s="2">
        <v>54.662199999999999</v>
      </c>
      <c r="H105" s="2">
        <v>0.71247930100000001</v>
      </c>
      <c r="I105" s="2">
        <f>I102-0.02</f>
        <v>3.1400000000000117</v>
      </c>
      <c r="J105" s="2">
        <v>32.4</v>
      </c>
      <c r="K105" s="2">
        <v>30.773</v>
      </c>
      <c r="L105" s="2">
        <v>40</v>
      </c>
      <c r="M105" s="2">
        <v>-7.14</v>
      </c>
      <c r="N105" s="2">
        <v>74.45</v>
      </c>
      <c r="O105" s="2" t="s">
        <v>302</v>
      </c>
      <c r="P105" s="2" t="s">
        <v>302</v>
      </c>
      <c r="Q105" s="2" t="s">
        <v>302</v>
      </c>
      <c r="R105" s="2" t="s">
        <v>191</v>
      </c>
      <c r="S105" s="2">
        <v>7897</v>
      </c>
      <c r="T105" s="2" t="s">
        <v>139</v>
      </c>
      <c r="U105" s="2" t="s">
        <v>127</v>
      </c>
      <c r="V105" s="15" t="s">
        <v>77</v>
      </c>
      <c r="W105" s="2">
        <v>118.28762277816166</v>
      </c>
      <c r="X105" s="2">
        <v>88.715717083621257</v>
      </c>
      <c r="Y105" s="2">
        <v>70.972573666897006</v>
      </c>
      <c r="Z105" s="2"/>
      <c r="AA105" s="2">
        <v>59.143811389080831</v>
      </c>
      <c r="AB105" s="2">
        <v>44.357858541810629</v>
      </c>
      <c r="AC105" s="2">
        <v>35.486286833448503</v>
      </c>
    </row>
    <row r="106" spans="1:29" x14ac:dyDescent="0.25">
      <c r="A106" s="2">
        <f t="shared" si="3"/>
        <v>74</v>
      </c>
      <c r="B106" s="10">
        <v>42777</v>
      </c>
      <c r="C106" s="2" t="s">
        <v>240</v>
      </c>
      <c r="D106" s="2">
        <v>3.12</v>
      </c>
      <c r="E106" s="2">
        <v>6.17</v>
      </c>
      <c r="F106" s="2">
        <v>35</v>
      </c>
      <c r="G106" s="2">
        <v>51.8339</v>
      </c>
      <c r="H106" s="2">
        <v>0.70462951900000004</v>
      </c>
      <c r="I106" s="2">
        <f t="shared" si="2"/>
        <v>3.1200000000000117</v>
      </c>
      <c r="J106" s="2">
        <v>32.4</v>
      </c>
      <c r="K106" s="2">
        <v>29.484999999999999</v>
      </c>
      <c r="L106" s="2">
        <v>40</v>
      </c>
      <c r="M106" s="2">
        <v>-7.05</v>
      </c>
      <c r="N106" s="2">
        <v>74.31</v>
      </c>
      <c r="O106" s="2" t="s">
        <v>302</v>
      </c>
      <c r="P106" s="2" t="s">
        <v>302</v>
      </c>
      <c r="Q106" s="2" t="s">
        <v>302</v>
      </c>
      <c r="R106" s="2" t="s">
        <v>192</v>
      </c>
      <c r="S106" s="2">
        <v>2529</v>
      </c>
      <c r="T106" s="2" t="s">
        <v>152</v>
      </c>
      <c r="U106" s="2" t="s">
        <v>100</v>
      </c>
      <c r="V106" s="15" t="s">
        <v>90</v>
      </c>
      <c r="W106" s="2">
        <v>119.77597966300452</v>
      </c>
      <c r="X106" s="2">
        <v>89.831984747253401</v>
      </c>
      <c r="Y106" s="2">
        <v>71.865587797802718</v>
      </c>
      <c r="Z106" s="2"/>
      <c r="AA106" s="2">
        <v>59.88798983150226</v>
      </c>
      <c r="AB106" s="2">
        <v>44.9159923736267</v>
      </c>
      <c r="AC106" s="2">
        <v>35.932793898901359</v>
      </c>
    </row>
    <row r="107" spans="1:29" x14ac:dyDescent="0.25">
      <c r="A107" s="2"/>
      <c r="B107" s="10"/>
      <c r="C107" s="2" t="s">
        <v>241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5"/>
      <c r="W107" s="2">
        <v>121.26433654784738</v>
      </c>
      <c r="X107" s="2">
        <v>90.948252410885544</v>
      </c>
      <c r="Y107" s="2">
        <v>72.75860192870843</v>
      </c>
      <c r="Z107" s="2"/>
      <c r="AA107" s="2">
        <v>60.632168273923689</v>
      </c>
      <c r="AB107" s="2">
        <v>45.474126205442772</v>
      </c>
      <c r="AC107" s="2">
        <v>36.379300964354215</v>
      </c>
    </row>
    <row r="108" spans="1:29" x14ac:dyDescent="0.25">
      <c r="A108" s="2">
        <v>75</v>
      </c>
      <c r="B108" s="10">
        <v>42777</v>
      </c>
      <c r="C108" s="2" t="s">
        <v>242</v>
      </c>
      <c r="D108" s="2">
        <v>3.12</v>
      </c>
      <c r="E108" s="2">
        <v>6.17</v>
      </c>
      <c r="F108" s="2">
        <v>35</v>
      </c>
      <c r="G108" s="2">
        <v>51.8339</v>
      </c>
      <c r="H108" s="2">
        <v>0.70462951900000004</v>
      </c>
      <c r="I108" s="2">
        <f>I106-0.02</f>
        <v>3.1000000000000116</v>
      </c>
      <c r="J108" s="2">
        <v>32.4</v>
      </c>
      <c r="K108" s="2">
        <v>29.216999999999999</v>
      </c>
      <c r="L108" s="2">
        <v>50</v>
      </c>
      <c r="M108" s="2">
        <v>-7.3</v>
      </c>
      <c r="N108" s="2">
        <v>74.08</v>
      </c>
      <c r="O108" s="2" t="s">
        <v>302</v>
      </c>
      <c r="P108" s="2" t="s">
        <v>302</v>
      </c>
      <c r="Q108" s="2" t="s">
        <v>302</v>
      </c>
      <c r="R108" s="11" t="s">
        <v>193</v>
      </c>
      <c r="S108" s="2">
        <v>6478</v>
      </c>
      <c r="T108" s="2" t="s">
        <v>94</v>
      </c>
      <c r="U108" s="2" t="s">
        <v>194</v>
      </c>
      <c r="V108" s="15" t="s">
        <v>77</v>
      </c>
      <c r="W108" s="2">
        <v>123.10658814682114</v>
      </c>
      <c r="X108" s="2">
        <v>92.329941110115868</v>
      </c>
      <c r="Y108" s="2">
        <v>73.863952888092683</v>
      </c>
      <c r="Z108" s="2"/>
      <c r="AA108" s="2">
        <v>61.553294073410569</v>
      </c>
      <c r="AB108" s="2">
        <v>46.164970555057934</v>
      </c>
      <c r="AC108" s="2">
        <v>36.931976444046342</v>
      </c>
    </row>
    <row r="109" spans="1:29" x14ac:dyDescent="0.25">
      <c r="A109" s="2"/>
      <c r="B109" s="10"/>
      <c r="C109" s="2" t="s">
        <v>243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1"/>
      <c r="S109" s="2"/>
      <c r="T109" s="2"/>
      <c r="U109" s="2"/>
      <c r="V109" s="15"/>
      <c r="W109" s="2">
        <v>124.9488397457949</v>
      </c>
      <c r="X109" s="2">
        <v>93.711629809346192</v>
      </c>
      <c r="Y109" s="2">
        <v>74.969303847476937</v>
      </c>
      <c r="Z109" s="2"/>
      <c r="AA109" s="2">
        <v>62.47441987289745</v>
      </c>
      <c r="AB109" s="2">
        <v>46.855814904673096</v>
      </c>
      <c r="AC109" s="2">
        <v>37.484651923738468</v>
      </c>
    </row>
    <row r="110" spans="1:29" x14ac:dyDescent="0.25">
      <c r="A110" s="2"/>
      <c r="B110" s="10"/>
      <c r="C110" s="2" t="s">
        <v>244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1"/>
      <c r="S110" s="2"/>
      <c r="T110" s="2"/>
      <c r="U110" s="2"/>
      <c r="V110" s="15"/>
      <c r="W110" s="2">
        <v>126.79109134476866</v>
      </c>
      <c r="X110" s="2">
        <v>95.093318508576516</v>
      </c>
      <c r="Y110" s="2">
        <v>76.07465480686119</v>
      </c>
      <c r="Z110" s="2"/>
      <c r="AA110" s="2">
        <v>63.39554567238433</v>
      </c>
      <c r="AB110" s="2">
        <v>47.546659254288258</v>
      </c>
      <c r="AC110" s="2">
        <v>38.037327403430595</v>
      </c>
    </row>
    <row r="111" spans="1:29" x14ac:dyDescent="0.25">
      <c r="A111" s="2"/>
      <c r="B111" s="10"/>
      <c r="C111" s="2" t="s">
        <v>245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1"/>
      <c r="S111" s="2"/>
      <c r="T111" s="2"/>
      <c r="U111" s="2"/>
      <c r="V111" s="15"/>
      <c r="W111" s="2">
        <v>128.63334294374241</v>
      </c>
      <c r="X111" s="2">
        <v>96.47500720780684</v>
      </c>
      <c r="Y111" s="2">
        <v>77.180005766245444</v>
      </c>
      <c r="Z111" s="2"/>
      <c r="AA111" s="2">
        <v>64.316671471871203</v>
      </c>
      <c r="AB111" s="2">
        <v>48.23750360390342</v>
      </c>
      <c r="AC111" s="2">
        <v>38.590002883122722</v>
      </c>
    </row>
    <row r="112" spans="1:29" x14ac:dyDescent="0.25">
      <c r="A112" s="2">
        <v>76</v>
      </c>
      <c r="B112" s="10">
        <v>42777</v>
      </c>
      <c r="C112" s="2" t="s">
        <v>246</v>
      </c>
      <c r="D112" s="2">
        <v>3.12</v>
      </c>
      <c r="E112" s="2">
        <v>6.17</v>
      </c>
      <c r="F112" s="2">
        <v>35</v>
      </c>
      <c r="G112" s="2">
        <v>85.222200000000001</v>
      </c>
      <c r="H112" s="2">
        <v>0.65345850299999997</v>
      </c>
      <c r="I112" s="2">
        <f>I108-0.02</f>
        <v>3.0800000000000116</v>
      </c>
      <c r="J112" s="2">
        <v>32.4</v>
      </c>
      <c r="K112" s="2">
        <v>27.84</v>
      </c>
      <c r="L112" s="2">
        <v>40</v>
      </c>
      <c r="M112" s="2">
        <v>-7.35</v>
      </c>
      <c r="N112" s="2">
        <v>73.930000000000007</v>
      </c>
      <c r="O112" s="2" t="s">
        <v>302</v>
      </c>
      <c r="P112" s="2" t="s">
        <v>310</v>
      </c>
      <c r="Q112" s="2" t="s">
        <v>302</v>
      </c>
      <c r="R112" s="2" t="s">
        <v>195</v>
      </c>
      <c r="S112" s="2">
        <v>11960</v>
      </c>
      <c r="T112" s="2" t="s">
        <v>128</v>
      </c>
      <c r="U112" s="2" t="s">
        <v>73</v>
      </c>
      <c r="V112" s="15" t="s">
        <v>77</v>
      </c>
      <c r="W112" s="2">
        <v>130.63022626841783</v>
      </c>
      <c r="X112" s="2">
        <v>97.972669701313407</v>
      </c>
      <c r="Y112" s="2">
        <v>78.3781357610507</v>
      </c>
      <c r="Z112" s="2"/>
      <c r="AA112" s="2">
        <v>65.315113134208914</v>
      </c>
      <c r="AB112" s="2">
        <v>48.986334850656704</v>
      </c>
      <c r="AC112" s="2">
        <v>39.18906788052535</v>
      </c>
    </row>
    <row r="113" spans="1:29" x14ac:dyDescent="0.25">
      <c r="A113" s="2">
        <f t="shared" si="3"/>
        <v>77</v>
      </c>
      <c r="B113" s="10">
        <v>42777</v>
      </c>
      <c r="C113" s="2" t="s">
        <v>247</v>
      </c>
      <c r="D113" s="2">
        <v>3.12</v>
      </c>
      <c r="E113" s="2">
        <v>6.17</v>
      </c>
      <c r="F113" s="2">
        <v>35</v>
      </c>
      <c r="G113" s="2">
        <v>85.222200000000001</v>
      </c>
      <c r="H113" s="2">
        <v>0.65345850299999997</v>
      </c>
      <c r="I113" s="2">
        <f t="shared" si="2"/>
        <v>3.0600000000000116</v>
      </c>
      <c r="J113" s="2">
        <v>32.4</v>
      </c>
      <c r="K113" s="2">
        <v>27.84</v>
      </c>
      <c r="L113" s="2">
        <v>40</v>
      </c>
      <c r="M113" s="2">
        <v>-7.35</v>
      </c>
      <c r="N113" s="2">
        <v>73.930000000000007</v>
      </c>
      <c r="O113" s="2" t="s">
        <v>302</v>
      </c>
      <c r="P113" s="2" t="s">
        <v>310</v>
      </c>
      <c r="Q113" s="2" t="s">
        <v>302</v>
      </c>
      <c r="R113" s="2" t="s">
        <v>196</v>
      </c>
      <c r="S113" s="2">
        <v>3179</v>
      </c>
      <c r="T113" s="2" t="s">
        <v>31</v>
      </c>
      <c r="U113" s="2" t="s">
        <v>197</v>
      </c>
      <c r="V113" s="15" t="s">
        <v>91</v>
      </c>
      <c r="W113" s="2">
        <v>132.55474251127214</v>
      </c>
      <c r="X113" s="2">
        <v>99.416056883454132</v>
      </c>
      <c r="Y113" s="2">
        <v>79.53284550676328</v>
      </c>
      <c r="Z113" s="2"/>
      <c r="AA113" s="2">
        <v>66.277371255636069</v>
      </c>
      <c r="AB113" s="2">
        <v>49.708028441727066</v>
      </c>
      <c r="AC113" s="2">
        <v>39.76642275338164</v>
      </c>
    </row>
    <row r="114" spans="1:29" x14ac:dyDescent="0.25">
      <c r="A114" s="11">
        <f t="shared" si="3"/>
        <v>78</v>
      </c>
      <c r="B114" s="12">
        <v>42777</v>
      </c>
      <c r="C114" s="11" t="s">
        <v>248</v>
      </c>
      <c r="D114" s="2">
        <v>3.12</v>
      </c>
      <c r="E114" s="2">
        <v>6.17</v>
      </c>
      <c r="F114" s="2">
        <v>35</v>
      </c>
      <c r="G114" s="2">
        <v>89.147400000000005</v>
      </c>
      <c r="H114" s="11">
        <v>0.65320403000000005</v>
      </c>
      <c r="I114" s="2">
        <f t="shared" si="2"/>
        <v>3.0400000000000116</v>
      </c>
      <c r="J114" s="2">
        <v>32.4</v>
      </c>
      <c r="K114" s="11">
        <v>26.805</v>
      </c>
      <c r="L114" s="11">
        <v>40</v>
      </c>
      <c r="M114" s="11">
        <v>-7.18</v>
      </c>
      <c r="N114" s="11">
        <v>73.95</v>
      </c>
      <c r="O114" s="11" t="s">
        <v>302</v>
      </c>
      <c r="P114" s="11" t="s">
        <v>310</v>
      </c>
      <c r="Q114" s="11" t="s">
        <v>302</v>
      </c>
      <c r="R114" s="11" t="s">
        <v>198</v>
      </c>
      <c r="S114" s="11">
        <v>3063</v>
      </c>
      <c r="T114" s="11" t="s">
        <v>66</v>
      </c>
      <c r="U114" s="11" t="s">
        <v>197</v>
      </c>
      <c r="V114" s="16" t="s">
        <v>90</v>
      </c>
      <c r="W114" s="11">
        <v>134.54794279304633</v>
      </c>
      <c r="X114" s="11">
        <v>100.91095709478478</v>
      </c>
      <c r="Y114" s="11">
        <v>80.728765675827788</v>
      </c>
      <c r="Z114" s="11"/>
      <c r="AA114" s="11">
        <v>67.273971396523166</v>
      </c>
      <c r="AB114" s="11">
        <v>50.455478547392389</v>
      </c>
      <c r="AC114" s="11">
        <v>40.364382837913894</v>
      </c>
    </row>
    <row r="115" spans="1:29" x14ac:dyDescent="0.25">
      <c r="A115" s="11">
        <f t="shared" si="3"/>
        <v>79</v>
      </c>
      <c r="B115" s="12">
        <v>42777</v>
      </c>
      <c r="C115" s="11" t="s">
        <v>249</v>
      </c>
      <c r="D115" s="2">
        <v>3.12</v>
      </c>
      <c r="E115" s="2">
        <v>6.17</v>
      </c>
      <c r="F115" s="2">
        <v>35</v>
      </c>
      <c r="G115" s="2">
        <v>89.147400000000005</v>
      </c>
      <c r="H115" s="11">
        <v>0.65320403000000005</v>
      </c>
      <c r="I115" s="2">
        <f t="shared" si="2"/>
        <v>3.0200000000000116</v>
      </c>
      <c r="J115" s="2">
        <v>32.4</v>
      </c>
      <c r="K115" s="11">
        <v>26.690999999999999</v>
      </c>
      <c r="L115" s="11">
        <v>40</v>
      </c>
      <c r="M115" s="11">
        <v>-7.2</v>
      </c>
      <c r="N115" s="11">
        <v>73.89</v>
      </c>
      <c r="O115" s="11" t="s">
        <v>302</v>
      </c>
      <c r="P115" s="11" t="s">
        <v>310</v>
      </c>
      <c r="Q115" s="11" t="s">
        <v>302</v>
      </c>
      <c r="R115" s="11" t="s">
        <v>199</v>
      </c>
      <c r="S115" s="11">
        <v>3175</v>
      </c>
      <c r="T115" s="11" t="s">
        <v>58</v>
      </c>
      <c r="U115" s="11" t="s">
        <v>190</v>
      </c>
      <c r="V115" s="16" t="s">
        <v>113</v>
      </c>
      <c r="W115" s="11">
        <v>136.47433675441368</v>
      </c>
      <c r="X115" s="11">
        <v>102.35575256581031</v>
      </c>
      <c r="Y115" s="11">
        <v>81.884602052648205</v>
      </c>
      <c r="Z115" s="11"/>
      <c r="AA115" s="11">
        <v>68.237168377206842</v>
      </c>
      <c r="AB115" s="11">
        <v>51.177876282905153</v>
      </c>
      <c r="AC115" s="11">
        <v>40.942301026324103</v>
      </c>
    </row>
    <row r="116" spans="1:29" x14ac:dyDescent="0.25">
      <c r="A116" s="11">
        <f t="shared" si="3"/>
        <v>80</v>
      </c>
      <c r="B116" s="12">
        <v>42777</v>
      </c>
      <c r="C116" s="11" t="s">
        <v>250</v>
      </c>
      <c r="D116" s="2">
        <v>3.12</v>
      </c>
      <c r="E116" s="2">
        <v>6.17</v>
      </c>
      <c r="F116" s="2">
        <v>35</v>
      </c>
      <c r="G116" s="2">
        <v>90.842500000000001</v>
      </c>
      <c r="H116" s="11">
        <v>0.79317426800000002</v>
      </c>
      <c r="I116" s="2">
        <f>I115-0.02</f>
        <v>3.0000000000000115</v>
      </c>
      <c r="J116" s="2">
        <v>32.4</v>
      </c>
      <c r="K116" s="11">
        <v>26.068000000000001</v>
      </c>
      <c r="L116" s="11">
        <v>40</v>
      </c>
      <c r="M116" s="11">
        <v>-7.19</v>
      </c>
      <c r="N116" s="11">
        <v>73.819999999999993</v>
      </c>
      <c r="O116" s="11" t="s">
        <v>302</v>
      </c>
      <c r="P116" s="11" t="s">
        <v>310</v>
      </c>
      <c r="Q116" s="11" t="s">
        <v>302</v>
      </c>
      <c r="R116" s="11" t="s">
        <v>200</v>
      </c>
      <c r="S116" s="11">
        <v>3021</v>
      </c>
      <c r="T116" s="11" t="s">
        <v>139</v>
      </c>
      <c r="U116" s="11" t="s">
        <v>201</v>
      </c>
      <c r="V116" s="16" t="s">
        <v>113</v>
      </c>
      <c r="W116" s="11">
        <v>138.25812861344372</v>
      </c>
      <c r="X116" s="11">
        <v>103.69359646008283</v>
      </c>
      <c r="Y116" s="11">
        <v>82.954877168066233</v>
      </c>
      <c r="Z116" s="11"/>
      <c r="AA116" s="11">
        <v>69.129064306721858</v>
      </c>
      <c r="AB116" s="11">
        <v>51.846798230041415</v>
      </c>
      <c r="AC116" s="11">
        <v>41.477438584033116</v>
      </c>
    </row>
    <row r="117" spans="1:29" x14ac:dyDescent="0.25">
      <c r="A117" s="11">
        <f t="shared" si="3"/>
        <v>81</v>
      </c>
      <c r="B117" s="12">
        <v>42777</v>
      </c>
      <c r="C117" s="11" t="s">
        <v>251</v>
      </c>
      <c r="D117" s="2">
        <v>3.12</v>
      </c>
      <c r="E117" s="2">
        <v>6.17</v>
      </c>
      <c r="F117" s="2">
        <v>35</v>
      </c>
      <c r="G117" s="2">
        <v>90.842500000000001</v>
      </c>
      <c r="H117" s="11">
        <v>0.79317426800000002</v>
      </c>
      <c r="I117" s="2">
        <f t="shared" si="2"/>
        <v>2.9800000000000115</v>
      </c>
      <c r="J117" s="2">
        <v>32.4</v>
      </c>
      <c r="K117" s="11">
        <v>25.948</v>
      </c>
      <c r="L117" s="11">
        <v>40</v>
      </c>
      <c r="M117" s="11">
        <v>-7.19</v>
      </c>
      <c r="N117" s="11">
        <v>73.7</v>
      </c>
      <c r="O117" s="11" t="s">
        <v>302</v>
      </c>
      <c r="P117" s="11" t="s">
        <v>310</v>
      </c>
      <c r="Q117" s="11" t="s">
        <v>302</v>
      </c>
      <c r="R117" s="11" t="s">
        <v>202</v>
      </c>
      <c r="S117" s="11">
        <v>3295</v>
      </c>
      <c r="T117" s="11" t="s">
        <v>63</v>
      </c>
      <c r="U117" s="11" t="s">
        <v>203</v>
      </c>
      <c r="V117" s="16" t="s">
        <v>204</v>
      </c>
      <c r="W117" s="11">
        <v>140.1116518733472</v>
      </c>
      <c r="X117" s="11">
        <v>105.08373890501043</v>
      </c>
      <c r="Y117" s="11">
        <v>84.066991124008311</v>
      </c>
      <c r="Z117" s="11"/>
      <c r="AA117" s="11">
        <v>70.0558259366736</v>
      </c>
      <c r="AB117" s="11">
        <v>52.541869452505217</v>
      </c>
      <c r="AC117" s="11">
        <v>42.033495562004155</v>
      </c>
    </row>
    <row r="118" spans="1:29" x14ac:dyDescent="0.25">
      <c r="A118" s="11">
        <f t="shared" si="3"/>
        <v>82</v>
      </c>
      <c r="B118" s="12">
        <v>42777</v>
      </c>
      <c r="C118" s="11" t="s">
        <v>252</v>
      </c>
      <c r="D118" s="11">
        <v>3.06</v>
      </c>
      <c r="E118" s="11">
        <v>6.13</v>
      </c>
      <c r="F118" s="11">
        <v>38</v>
      </c>
      <c r="G118" s="11">
        <v>95.057199999999995</v>
      </c>
      <c r="H118" s="11">
        <v>1.10256424</v>
      </c>
      <c r="I118" s="2">
        <f t="shared" si="2"/>
        <v>2.9600000000000115</v>
      </c>
      <c r="J118" s="2">
        <v>32.4</v>
      </c>
      <c r="K118" s="11">
        <v>25.282</v>
      </c>
      <c r="L118" s="11">
        <v>40</v>
      </c>
      <c r="M118" s="11">
        <v>-7.16</v>
      </c>
      <c r="N118" s="11">
        <v>73.540000000000006</v>
      </c>
      <c r="O118" s="11" t="s">
        <v>302</v>
      </c>
      <c r="P118" s="11" t="s">
        <v>310</v>
      </c>
      <c r="Q118" s="11" t="s">
        <v>302</v>
      </c>
      <c r="R118" s="11" t="s">
        <v>205</v>
      </c>
      <c r="S118" s="11">
        <v>3458</v>
      </c>
      <c r="T118" s="11" t="s">
        <v>20</v>
      </c>
      <c r="U118" s="11" t="s">
        <v>203</v>
      </c>
      <c r="V118" s="16" t="s">
        <v>91</v>
      </c>
      <c r="W118" s="11">
        <v>142.2776688125208</v>
      </c>
      <c r="X118" s="11">
        <v>106.70825160939064</v>
      </c>
      <c r="Y118" s="11">
        <v>85.366601287512481</v>
      </c>
      <c r="Z118" s="11"/>
      <c r="AA118" s="11">
        <v>71.138834406260401</v>
      </c>
      <c r="AB118" s="11">
        <v>53.354125804695322</v>
      </c>
      <c r="AC118" s="11">
        <v>42.68330064375624</v>
      </c>
    </row>
    <row r="119" spans="1:29" x14ac:dyDescent="0.25">
      <c r="A119" s="11">
        <f t="shared" si="3"/>
        <v>83</v>
      </c>
      <c r="B119" s="12">
        <v>42777</v>
      </c>
      <c r="C119" s="11" t="s">
        <v>253</v>
      </c>
      <c r="D119" s="11">
        <v>3.06</v>
      </c>
      <c r="E119" s="11">
        <v>6.13</v>
      </c>
      <c r="F119" s="11">
        <v>38</v>
      </c>
      <c r="G119" s="11">
        <v>95.057199999999995</v>
      </c>
      <c r="H119" s="11">
        <v>1.10256424</v>
      </c>
      <c r="I119" s="2">
        <f t="shared" si="2"/>
        <v>2.9400000000000115</v>
      </c>
      <c r="J119" s="2">
        <v>32.4</v>
      </c>
      <c r="K119" s="11">
        <v>25.233000000000001</v>
      </c>
      <c r="L119" s="11">
        <v>40</v>
      </c>
      <c r="M119" s="11">
        <v>-7.14</v>
      </c>
      <c r="N119" s="11">
        <v>73.45</v>
      </c>
      <c r="O119" s="11" t="s">
        <v>302</v>
      </c>
      <c r="P119" s="11" t="s">
        <v>302</v>
      </c>
      <c r="Q119" s="11" t="s">
        <v>302</v>
      </c>
      <c r="R119" s="11" t="s">
        <v>206</v>
      </c>
      <c r="S119" s="11">
        <v>3587</v>
      </c>
      <c r="T119" s="11" t="s">
        <v>22</v>
      </c>
      <c r="U119" s="11" t="s">
        <v>207</v>
      </c>
      <c r="V119" s="16" t="s">
        <v>77</v>
      </c>
      <c r="W119" s="11">
        <v>144.5131971611502</v>
      </c>
      <c r="X119" s="11">
        <v>108.3848978708627</v>
      </c>
      <c r="Y119" s="11">
        <v>86.707918296690124</v>
      </c>
      <c r="Z119" s="11"/>
      <c r="AA119" s="11">
        <v>72.256598580575101</v>
      </c>
      <c r="AB119" s="11">
        <v>54.192448935431351</v>
      </c>
      <c r="AC119" s="11">
        <v>43.353959148345062</v>
      </c>
    </row>
    <row r="120" spans="1:29" x14ac:dyDescent="0.25">
      <c r="A120" s="11">
        <f t="shared" si="3"/>
        <v>84</v>
      </c>
      <c r="B120" s="12">
        <v>42777</v>
      </c>
      <c r="C120" s="11" t="s">
        <v>254</v>
      </c>
      <c r="D120" s="11">
        <v>0.75</v>
      </c>
      <c r="E120" s="11">
        <v>6.13</v>
      </c>
      <c r="F120" s="11">
        <v>38</v>
      </c>
      <c r="G120" s="11">
        <v>133.41290000000001</v>
      </c>
      <c r="H120" s="11">
        <v>0.545888131</v>
      </c>
      <c r="I120" s="2">
        <f t="shared" si="2"/>
        <v>2.9200000000000115</v>
      </c>
      <c r="J120" s="2">
        <v>32.4</v>
      </c>
      <c r="K120" s="11">
        <v>24.548999999999999</v>
      </c>
      <c r="L120" s="11">
        <v>40</v>
      </c>
      <c r="M120" s="11">
        <v>-7.09</v>
      </c>
      <c r="N120" s="11">
        <v>73.430000000000007</v>
      </c>
      <c r="O120" s="11" t="s">
        <v>302</v>
      </c>
      <c r="P120" s="11" t="s">
        <v>310</v>
      </c>
      <c r="Q120" s="11" t="s">
        <v>302</v>
      </c>
      <c r="R120" s="11" t="s">
        <v>208</v>
      </c>
      <c r="S120" s="11">
        <v>3561</v>
      </c>
      <c r="T120" s="11" t="s">
        <v>210</v>
      </c>
      <c r="U120" s="11" t="s">
        <v>209</v>
      </c>
      <c r="V120" s="16" t="s">
        <v>91</v>
      </c>
      <c r="W120" s="11">
        <v>145.35355723399095</v>
      </c>
      <c r="X120" s="11">
        <v>109.01516792549326</v>
      </c>
      <c r="Y120" s="11">
        <v>87.21213434039457</v>
      </c>
      <c r="Z120" s="11"/>
      <c r="AA120" s="11">
        <v>72.676778616995477</v>
      </c>
      <c r="AB120" s="11">
        <v>54.507583962746629</v>
      </c>
      <c r="AC120" s="11">
        <v>43.606067170197285</v>
      </c>
    </row>
    <row r="121" spans="1:29" x14ac:dyDescent="0.25">
      <c r="A121" s="11">
        <f t="shared" si="3"/>
        <v>85</v>
      </c>
      <c r="B121" s="12">
        <v>42777</v>
      </c>
      <c r="C121" s="11" t="s">
        <v>255</v>
      </c>
      <c r="D121" s="11">
        <v>0.75</v>
      </c>
      <c r="E121" s="11">
        <v>6.13</v>
      </c>
      <c r="F121" s="11">
        <v>38</v>
      </c>
      <c r="G121" s="11">
        <v>133.41290000000001</v>
      </c>
      <c r="H121" s="11">
        <v>0.545888131</v>
      </c>
      <c r="I121" s="2">
        <f>I120-0.02</f>
        <v>2.9000000000000115</v>
      </c>
      <c r="J121" s="2">
        <v>32.4</v>
      </c>
      <c r="K121" s="11">
        <v>23.396000000000001</v>
      </c>
      <c r="L121" s="11">
        <v>40</v>
      </c>
      <c r="M121" s="11">
        <v>-7.18</v>
      </c>
      <c r="N121" s="11">
        <v>73.600999999999999</v>
      </c>
      <c r="O121" s="11" t="s">
        <v>302</v>
      </c>
      <c r="P121" s="11" t="s">
        <v>302</v>
      </c>
      <c r="Q121" s="11" t="s">
        <v>302</v>
      </c>
      <c r="R121" s="11" t="s">
        <v>211</v>
      </c>
      <c r="S121" s="11">
        <v>3583</v>
      </c>
      <c r="T121" s="11" t="s">
        <v>53</v>
      </c>
      <c r="U121" s="11" t="s">
        <v>212</v>
      </c>
      <c r="V121" s="16" t="s">
        <v>190</v>
      </c>
      <c r="W121" s="11">
        <v>146.5047878758879</v>
      </c>
      <c r="X121" s="11">
        <v>109.87859090691597</v>
      </c>
      <c r="Y121" s="11">
        <v>87.902872725532745</v>
      </c>
      <c r="Z121" s="11"/>
      <c r="AA121" s="11">
        <v>73.25239393794395</v>
      </c>
      <c r="AB121" s="11">
        <v>54.939295453457987</v>
      </c>
      <c r="AC121" s="11">
        <v>43.951436362766373</v>
      </c>
    </row>
    <row r="122" spans="1:29" x14ac:dyDescent="0.25">
      <c r="A122" s="11">
        <f t="shared" si="3"/>
        <v>86</v>
      </c>
      <c r="B122" s="12">
        <v>42777</v>
      </c>
      <c r="C122" s="11" t="s">
        <v>256</v>
      </c>
      <c r="D122" s="11">
        <v>0.75</v>
      </c>
      <c r="E122" s="11">
        <v>5.84</v>
      </c>
      <c r="F122" s="11">
        <v>33</v>
      </c>
      <c r="G122" s="11">
        <v>133.41290000000001</v>
      </c>
      <c r="H122" s="11">
        <v>0.545888131</v>
      </c>
      <c r="I122" s="2">
        <f t="shared" si="2"/>
        <v>2.8800000000000114</v>
      </c>
      <c r="J122" s="2">
        <v>32.4</v>
      </c>
      <c r="K122" s="11">
        <v>20.536999999999999</v>
      </c>
      <c r="L122" s="11">
        <v>40</v>
      </c>
      <c r="M122" s="11">
        <v>-7.23</v>
      </c>
      <c r="N122" s="11">
        <v>73.930000000000007</v>
      </c>
      <c r="O122" s="11" t="s">
        <v>302</v>
      </c>
      <c r="P122" s="11" t="s">
        <v>302</v>
      </c>
      <c r="Q122" s="11" t="s">
        <v>302</v>
      </c>
      <c r="R122" s="11" t="s">
        <v>213</v>
      </c>
      <c r="S122" s="11">
        <v>3867</v>
      </c>
      <c r="T122" s="11" t="s">
        <v>214</v>
      </c>
      <c r="U122" s="11" t="s">
        <v>59</v>
      </c>
      <c r="V122" s="16" t="s">
        <v>81</v>
      </c>
      <c r="W122" s="11">
        <v>147.73977391581386</v>
      </c>
      <c r="X122" s="11">
        <v>110.80483043686044</v>
      </c>
      <c r="Y122" s="11">
        <v>88.643864349488325</v>
      </c>
      <c r="Z122" s="11"/>
      <c r="AA122" s="11">
        <v>73.869886957906928</v>
      </c>
      <c r="AB122" s="11">
        <v>55.402415218430221</v>
      </c>
      <c r="AC122" s="11">
        <v>44.321932174744163</v>
      </c>
    </row>
    <row r="123" spans="1:29" x14ac:dyDescent="0.25">
      <c r="A123" s="11">
        <f t="shared" si="3"/>
        <v>87</v>
      </c>
      <c r="B123" s="12">
        <v>42777</v>
      </c>
      <c r="C123" s="11" t="s">
        <v>257</v>
      </c>
      <c r="D123" s="11">
        <v>0.75</v>
      </c>
      <c r="E123" s="11">
        <v>5.84</v>
      </c>
      <c r="F123" s="11">
        <v>33</v>
      </c>
      <c r="G123" s="11">
        <v>149.6925</v>
      </c>
      <c r="H123" s="11">
        <v>0.78579654399999999</v>
      </c>
      <c r="I123" s="2">
        <f t="shared" si="2"/>
        <v>2.8600000000000114</v>
      </c>
      <c r="J123" s="2">
        <v>32.4</v>
      </c>
      <c r="K123" s="11">
        <v>21.712</v>
      </c>
      <c r="L123" s="11">
        <v>40</v>
      </c>
      <c r="M123" s="11">
        <v>-7.1</v>
      </c>
      <c r="N123" s="11">
        <v>73.87</v>
      </c>
      <c r="O123" s="11" t="s">
        <v>302</v>
      </c>
      <c r="P123" s="11" t="s">
        <v>302</v>
      </c>
      <c r="Q123" s="11" t="s">
        <v>302</v>
      </c>
      <c r="R123" s="11" t="s">
        <v>215</v>
      </c>
      <c r="S123" s="11">
        <v>4249</v>
      </c>
      <c r="T123" s="11" t="s">
        <v>216</v>
      </c>
      <c r="U123" s="11" t="s">
        <v>136</v>
      </c>
      <c r="V123" s="16" t="s">
        <v>217</v>
      </c>
      <c r="W123" s="11">
        <v>149.28483996396687</v>
      </c>
      <c r="X123" s="11">
        <v>111.96362997297521</v>
      </c>
      <c r="Y123" s="11">
        <v>89.570903978380144</v>
      </c>
      <c r="Z123" s="11"/>
      <c r="AA123" s="11">
        <v>74.642419981983437</v>
      </c>
      <c r="AB123" s="11">
        <v>55.981814986487606</v>
      </c>
      <c r="AC123" s="11">
        <v>44.785451989190072</v>
      </c>
    </row>
    <row r="124" spans="1:29" x14ac:dyDescent="0.25">
      <c r="A124" s="11">
        <f t="shared" si="3"/>
        <v>88</v>
      </c>
      <c r="B124" s="12">
        <v>42777</v>
      </c>
      <c r="C124" s="11" t="s">
        <v>258</v>
      </c>
      <c r="D124" s="11">
        <v>0.75</v>
      </c>
      <c r="E124" s="11">
        <v>5.84</v>
      </c>
      <c r="F124" s="11">
        <v>33</v>
      </c>
      <c r="G124" s="11">
        <v>149.6925</v>
      </c>
      <c r="H124" s="11">
        <v>0.78579654399999999</v>
      </c>
      <c r="I124" s="2">
        <f>2.85</f>
        <v>2.85</v>
      </c>
      <c r="J124" s="2">
        <v>32.4</v>
      </c>
      <c r="K124" s="11">
        <v>21.303000000000001</v>
      </c>
      <c r="L124" s="11">
        <v>40</v>
      </c>
      <c r="M124" s="11">
        <v>-7</v>
      </c>
      <c r="N124" s="11">
        <v>73.959999999999994</v>
      </c>
      <c r="O124" s="11" t="s">
        <v>302</v>
      </c>
      <c r="P124" s="11" t="s">
        <v>302</v>
      </c>
      <c r="Q124" s="11" t="s">
        <v>302</v>
      </c>
      <c r="R124" s="11" t="s">
        <v>218</v>
      </c>
      <c r="S124" s="11">
        <v>4322</v>
      </c>
      <c r="T124" s="11" t="s">
        <v>220</v>
      </c>
      <c r="U124" s="11" t="s">
        <v>219</v>
      </c>
      <c r="V124" s="16" t="s">
        <v>221</v>
      </c>
      <c r="W124" s="11">
        <v>150.72880264355044</v>
      </c>
      <c r="X124" s="11">
        <v>113.04660198266288</v>
      </c>
      <c r="Y124" s="11">
        <v>90.437281586130283</v>
      </c>
      <c r="Z124" s="11"/>
      <c r="AA124" s="11">
        <v>75.364401321775219</v>
      </c>
      <c r="AB124" s="11">
        <v>56.523300991331439</v>
      </c>
      <c r="AC124" s="11">
        <v>45.218640793065141</v>
      </c>
    </row>
    <row r="125" spans="1:29" x14ac:dyDescent="0.25">
      <c r="A125" s="11">
        <f t="shared" si="3"/>
        <v>89</v>
      </c>
      <c r="B125" s="12">
        <v>42777</v>
      </c>
      <c r="C125" s="11" t="s">
        <v>259</v>
      </c>
      <c r="D125" s="11">
        <v>0.75</v>
      </c>
      <c r="E125" s="11">
        <v>5.84</v>
      </c>
      <c r="F125" s="11">
        <v>33</v>
      </c>
      <c r="G125" s="11">
        <v>149.6925</v>
      </c>
      <c r="H125" s="11">
        <v>0.78579654399999999</v>
      </c>
      <c r="I125" s="2">
        <f>2.85</f>
        <v>2.85</v>
      </c>
      <c r="J125" s="2">
        <v>32.4</v>
      </c>
      <c r="K125" s="11">
        <v>23.145</v>
      </c>
      <c r="L125" s="11">
        <v>40</v>
      </c>
      <c r="M125" s="11">
        <v>-6.94</v>
      </c>
      <c r="N125" s="11">
        <v>74.09</v>
      </c>
      <c r="O125" s="11" t="s">
        <v>302</v>
      </c>
      <c r="P125" s="11" t="s">
        <v>310</v>
      </c>
      <c r="Q125" s="11" t="s">
        <v>302</v>
      </c>
      <c r="R125" s="11" t="s">
        <v>222</v>
      </c>
      <c r="S125" s="11">
        <v>4268</v>
      </c>
      <c r="T125" s="11" t="s">
        <v>223</v>
      </c>
      <c r="U125" s="11" t="s">
        <v>88</v>
      </c>
      <c r="V125" s="16" t="s">
        <v>79</v>
      </c>
      <c r="W125" s="11">
        <v>152.04091776635099</v>
      </c>
      <c r="X125" s="11">
        <v>114.03068832476328</v>
      </c>
      <c r="Y125" s="11">
        <v>91.224550659810603</v>
      </c>
      <c r="Z125" s="11"/>
      <c r="AA125" s="11">
        <v>76.020458883175493</v>
      </c>
      <c r="AB125" s="11">
        <v>57.015344162381638</v>
      </c>
      <c r="AC125" s="11">
        <v>45.612275329905302</v>
      </c>
    </row>
    <row r="126" spans="1:29" x14ac:dyDescent="0.25">
      <c r="A126" s="11">
        <f t="shared" si="3"/>
        <v>90</v>
      </c>
      <c r="B126" s="12">
        <v>42777</v>
      </c>
      <c r="C126" s="11" t="s">
        <v>260</v>
      </c>
      <c r="D126" s="11">
        <v>2.5499999999999998</v>
      </c>
      <c r="E126" s="11">
        <v>5.7</v>
      </c>
      <c r="F126" s="11">
        <v>30</v>
      </c>
      <c r="G126" s="11">
        <v>183.5138</v>
      </c>
      <c r="H126" s="11">
        <v>0.66604687399999996</v>
      </c>
      <c r="I126" s="2">
        <f>2.85</f>
        <v>2.85</v>
      </c>
      <c r="J126" s="2">
        <v>32.4</v>
      </c>
      <c r="K126" s="11">
        <v>22.856000000000002</v>
      </c>
      <c r="L126" s="11">
        <v>40</v>
      </c>
      <c r="M126" s="11">
        <v>-6.97</v>
      </c>
      <c r="N126" s="11">
        <v>73.510000000000005</v>
      </c>
      <c r="O126" s="11" t="s">
        <v>302</v>
      </c>
      <c r="P126" s="11" t="s">
        <v>310</v>
      </c>
      <c r="Q126" s="11" t="s">
        <v>302</v>
      </c>
      <c r="R126" s="11" t="s">
        <v>224</v>
      </c>
      <c r="S126" s="11">
        <v>3971</v>
      </c>
      <c r="T126" s="11" t="s">
        <v>53</v>
      </c>
      <c r="U126" s="11" t="s">
        <v>225</v>
      </c>
      <c r="V126" s="16" t="s">
        <v>226</v>
      </c>
      <c r="W126" s="11">
        <v>154.00123755792535</v>
      </c>
      <c r="X126" s="11">
        <v>115.50092816844403</v>
      </c>
      <c r="Y126" s="11">
        <v>92.40074253475521</v>
      </c>
      <c r="Z126" s="11"/>
      <c r="AA126" s="11">
        <v>77.000618778962675</v>
      </c>
      <c r="AB126" s="11">
        <v>57.750464084222017</v>
      </c>
      <c r="AC126" s="11">
        <v>46.200371267377605</v>
      </c>
    </row>
    <row r="127" spans="1:29" x14ac:dyDescent="0.25">
      <c r="A127" s="11">
        <f t="shared" si="3"/>
        <v>91</v>
      </c>
      <c r="B127" s="12">
        <v>42777</v>
      </c>
      <c r="C127" s="11" t="s">
        <v>261</v>
      </c>
      <c r="D127" s="11">
        <v>2.5499999999999998</v>
      </c>
      <c r="E127" s="11">
        <v>5.7</v>
      </c>
      <c r="F127" s="11">
        <v>30</v>
      </c>
      <c r="G127" s="11">
        <v>168.41139999999999</v>
      </c>
      <c r="H127" s="11">
        <v>0.78379605100000005</v>
      </c>
      <c r="I127" s="11">
        <v>2.85</v>
      </c>
      <c r="J127" s="2">
        <v>32.4</v>
      </c>
      <c r="K127" s="11">
        <v>22.582999999999998</v>
      </c>
      <c r="L127" s="11">
        <v>40</v>
      </c>
      <c r="M127" s="11">
        <v>-6.98</v>
      </c>
      <c r="N127" s="11">
        <v>73.47</v>
      </c>
      <c r="O127" s="11" t="s">
        <v>302</v>
      </c>
      <c r="P127" s="11" t="s">
        <v>310</v>
      </c>
      <c r="Q127" s="11" t="s">
        <v>302</v>
      </c>
      <c r="R127" s="11" t="s">
        <v>227</v>
      </c>
      <c r="S127" s="11">
        <v>2606</v>
      </c>
      <c r="T127" s="11" t="s">
        <v>144</v>
      </c>
      <c r="U127" s="11" t="s">
        <v>228</v>
      </c>
      <c r="V127" s="16" t="s">
        <v>229</v>
      </c>
      <c r="W127" s="11">
        <v>154.00123755792535</v>
      </c>
      <c r="X127" s="11">
        <v>115.50092816844403</v>
      </c>
      <c r="Y127" s="11">
        <v>92.40074253475521</v>
      </c>
      <c r="Z127" s="11"/>
      <c r="AA127" s="11">
        <v>77.000618778962675</v>
      </c>
      <c r="AB127" s="11">
        <v>57.750464084222017</v>
      </c>
      <c r="AC127" s="11">
        <v>46.200371267377605</v>
      </c>
    </row>
  </sheetData>
  <mergeCells count="5">
    <mergeCell ref="D1:J1"/>
    <mergeCell ref="K1:Q1"/>
    <mergeCell ref="R1:U1"/>
    <mergeCell ref="W1:Y1"/>
    <mergeCell ref="AA1:A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+ Results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Dehghani</dc:creator>
  <cp:lastModifiedBy>Suffern Paul</cp:lastModifiedBy>
  <dcterms:created xsi:type="dcterms:W3CDTF">2017-07-21T14:09:23Z</dcterms:created>
  <dcterms:modified xsi:type="dcterms:W3CDTF">2018-01-26T19:04:24Z</dcterms:modified>
</cp:coreProperties>
</file>